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How to use" state="visible" r:id="rId4"/>
    <sheet sheetId="3" name="Batches" state="visible" r:id="rId5"/>
    <sheet sheetId="5" name="Summary" state="visible" r:id="rId6"/>
    <sheet sheetId="4" name="Returns log" state="visible" r:id="rId7"/>
    <sheet sheetId="2" name="Settings" state="visible" r:id="rId8"/>
  </sheets>
  <calcPr calcId="171027" fullCalcOnLoad="1"/>
</workbook>
</file>

<file path=xl/sharedStrings.xml><?xml version="1.0" encoding="utf-8"?>
<sst xmlns="http://schemas.openxmlformats.org/spreadsheetml/2006/main" count="99" uniqueCount="81">
  <si>
    <t>Pharmacy Expiry Tracker</t>
  </si>
  <si>
    <t>A free template from Nonari. One row per batch: it works out the days to expiry, the status, the value at cost and the order to sell in (first expiry, first out).</t>
  </si>
  <si>
    <t>How to use it</t>
  </si>
  <si>
    <t>1. Delete the example rows on the Batches and Returns log tabs (their item names end in "(example)").</t>
  </si>
  <si>
    <t>2. On Batches, enter one row per batch: item, batch or lot number, expiry date, quantity on hand and unit cost. Code, location and supplier are optional.</t>
  </si>
  <si>
    <t>3. Read the grey columns: days to expiry, status, value at cost, sell order (FEFO) and what to do. They are formulas, so do not type over them.</t>
  </si>
  <si>
    <t>4. Sort or filter by Status or Expiry date (the header row has filters) to see what needs action this week.</t>
  </si>
  <si>
    <t>5. When a batch goes back to the supplier or is written off, record it on Returns log and reduce its quantity on Batches.</t>
  </si>
  <si>
    <t>6. Change the Critical and Near-expiry windows on the Settings tab to match your suppliers’ return terms.</t>
  </si>
  <si>
    <t>Legend</t>
  </si>
  <si>
    <t>Yellow cells with blue text: type here.</t>
  </si>
  <si>
    <t>Grey cells: formulas — leave them alone.</t>
  </si>
  <si>
    <t>Status</t>
  </si>
  <si>
    <t>Expired: the expiry date has passed. Take it off the shelf, then return it to the supplier or write it off.</t>
  </si>
  <si>
    <t>Critical: expires within the Critical window (30 days unless you change it). Return it now if the supplier allows, or make sure it sells first.</t>
  </si>
  <si>
    <t>Near expiry: expires within the Near-expiry window (60 days unless you change it). Sell it first and check the return window.</t>
  </si>
  <si>
    <t>OK: outside both windows.</t>
  </si>
  <si>
    <t>Sell order (FEFO)</t>
  </si>
  <si>
    <t>For each item, the unexpired batch with the earliest expiry date gets 1, the next gets 2, and so on. Sell in that order. Expired batches show "Do not sell".</t>
  </si>
  <si>
    <t>The accounting</t>
  </si>
  <si>
    <t>Write-off: debit Expired stock (expense), credit Inventory, at the batch’s cost — and keep the batch number on the entry.</t>
  </si>
  <si>
    <t>Supplier return: stock goes back at cost and a credit note from the supplier reduces what you owe them.</t>
  </si>
  <si>
    <t>When the spreadsheet stops being enough</t>
  </si>
  <si>
    <t>A sheet cannot take stock out when you sell, block an expired batch at the counter, or post the write-off to your books. Pharmacy inventory software does that on every receipt and sale:</t>
  </si>
  <si>
    <t>nonari.io/industries/pharmacy</t>
  </si>
  <si>
    <t>Example rows use dates calculated from today, so they always show each status. Delete them before you start.</t>
  </si>
  <si>
    <t>Item</t>
  </si>
  <si>
    <t>Item code</t>
  </si>
  <si>
    <t>Batch / lot no.</t>
  </si>
  <si>
    <t>Expiry date</t>
  </si>
  <si>
    <t>Qty on hand</t>
  </si>
  <si>
    <t>Unit cost</t>
  </si>
  <si>
    <t>Location</t>
  </si>
  <si>
    <t>Supplier</t>
  </si>
  <si>
    <t>Days to expiry</t>
  </si>
  <si>
    <t>Value at cost</t>
  </si>
  <si>
    <t>What to do</t>
  </si>
  <si>
    <t>Paracetamol 500 mg tablets, 16 (example)</t>
  </si>
  <si>
    <t>PAR500</t>
  </si>
  <si>
    <t>P-2209</t>
  </si>
  <si>
    <t>Shelf A3</t>
  </si>
  <si>
    <t>MedSupply Ltd (example)</t>
  </si>
  <si>
    <t>P-2304</t>
  </si>
  <si>
    <t>P-2411</t>
  </si>
  <si>
    <t>Store room</t>
  </si>
  <si>
    <t>Amoxicillin 250 mg capsules, 21 (example)</t>
  </si>
  <si>
    <t>AMX250</t>
  </si>
  <si>
    <t>A-1187</t>
  </si>
  <si>
    <t>Shelf B1</t>
  </si>
  <si>
    <t>Ibuprofen 200 mg tablets, 24 (example)</t>
  </si>
  <si>
    <t>IBU200</t>
  </si>
  <si>
    <t>I-5530</t>
  </si>
  <si>
    <t>Shelf A4</t>
  </si>
  <si>
    <t>Summary</t>
  </si>
  <si>
    <t>As of</t>
  </si>
  <si>
    <t>Batches</t>
  </si>
  <si>
    <t>Units</t>
  </si>
  <si>
    <t>Share of value</t>
  </si>
  <si>
    <t>Expired</t>
  </si>
  <si>
    <t>Critical</t>
  </si>
  <si>
    <t>Near expiry</t>
  </si>
  <si>
    <t>OK</t>
  </si>
  <si>
    <t>Total</t>
  </si>
  <si>
    <t>Value at risk (expired, critical and near expiry)</t>
  </si>
  <si>
    <t>Written off (Returns log)</t>
  </si>
  <si>
    <t>Returned to suppliers (Returns log)</t>
  </si>
  <si>
    <t>Expiry not a date ("Check date")</t>
  </si>
  <si>
    <t>Date</t>
  </si>
  <si>
    <t>Qty</t>
  </si>
  <si>
    <t>Value</t>
  </si>
  <si>
    <t>Action</t>
  </si>
  <si>
    <t>Supplier / branch</t>
  </si>
  <si>
    <t>Credit note / ref.</t>
  </si>
  <si>
    <t>Notes</t>
  </si>
  <si>
    <t>Write-off</t>
  </si>
  <si>
    <t>Expired on the shelf (example)</t>
  </si>
  <si>
    <t>Settings</t>
  </si>
  <si>
    <t>Critical window (days)</t>
  </si>
  <si>
    <t>Batches expiring within this many days are "Critical".</t>
  </si>
  <si>
    <t>Near-expiry window (days)</t>
  </si>
  <si>
    <t>Batches expiring within this many days are "Near expiry". Nonari’s near-expiry report uses 60 days by default.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</si>
</sst>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 yyyy"/>
    <numFmt numFmtId="165" formatCode="#,##0.##"/>
    <numFmt numFmtId="166" formatCode="0.0%"/>
  </numFmts>
  <fonts count="11" x14ac:knownFonts="1">
    <font>
      <color theme="1"/>
      <family val="2"/>
      <scheme val="minor"/>
      <sz val="11"/>
      <name val="Calibri"/>
    </font>
    <font>
      <sz val="10"/>
      <name val="Arial"/>
    </font>
    <font>
      <b/>
      <sz val="18"/>
      <name val="Arial"/>
    </font>
    <font>
      <b/>
      <sz val="12"/>
      <name val="Arial"/>
    </font>
    <font>
      <color rgb="FF0000FF"/>
      <sz val="10"/>
      <name val="Arial"/>
    </font>
    <font>
      <u/>
      <color rgb="FF1D4ED8"/>
      <sz val="10"/>
      <name val="Arial"/>
    </font>
    <font>
      <i/>
      <color rgb="FF667085"/>
      <sz val="10"/>
      <name val="Arial"/>
    </font>
    <font>
      <b/>
      <color rgb="FFFFFFFF"/>
      <sz val="10"/>
      <name val="Arial"/>
    </font>
    <font>
      <b/>
      <sz val="14"/>
      <name val="Arial"/>
    </font>
    <font>
      <color rgb="FF667085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F2F4F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4" fontId="4" fillId="2" borderId="1" xfId="0" applyNumberFormat="1" applyFont="1" applyFill="1" applyBorder="1"/>
    <xf numFmtId="1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1" fillId="0" borderId="0" xfId="0" applyNumberFormat="1" applyFont="1"/>
    <xf numFmtId="0" fontId="7" fillId="4" borderId="1" xfId="0" applyFont="1" applyFill="1" applyBorder="1"/>
    <xf numFmtId="0" fontId="1" fillId="0" borderId="1" xfId="0" applyFont="1" applyBorder="1"/>
    <xf numFmtId="165" fontId="1" fillId="0" borderId="1" xfId="0" applyNumberFormat="1" applyFont="1" applyBorder="1"/>
    <xf numFmtId="4" fontId="1" fillId="0" borderId="1" xfId="0" applyNumberFormat="1" applyFont="1" applyBorder="1"/>
    <xf numFmtId="166" fontId="1" fillId="0" borderId="1" xfId="0" applyNumberFormat="1" applyFont="1" applyBorder="1"/>
    <xf numFmtId="0" fontId="10" fillId="0" borderId="1" xfId="0" applyFont="1" applyBorder="1"/>
    <xf numFmtId="165" fontId="10" fillId="0" borderId="1" xfId="0" applyNumberFormat="1" applyFont="1" applyBorder="1"/>
    <xf numFmtId="4" fontId="10" fillId="0" borderId="1" xfId="0" applyNumberFormat="1" applyFont="1" applyBorder="1"/>
    <xf numFmtId="166" fontId="10" fillId="0" borderId="1" xfId="0" applyNumberFormat="1" applyFont="1" applyBorder="1"/>
    <xf numFmtId="165" fontId="1" fillId="0" borderId="0" xfId="0" applyNumberFormat="1" applyFont="1"/>
    <xf numFmtId="4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10" fillId="0" borderId="0" xfId="0" applyFont="1"/>
  </cellXfs>
  <cellStyles count="1">
    <cellStyle name="Normal" xfId="0" builtinId="0"/>
  </cellStyles>
  <dxfs count="8"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A4B08"/>
      </font>
      <fill>
        <patternFill patternType="solid">
          <bgColor rgb="FFFFE1C2"/>
        </patternFill>
      </fill>
    </dxf>
    <dxf>
      <font>
        <b/>
        <color rgb="FF7A5B00"/>
      </font>
      <fill>
        <patternFill patternType="solid">
          <bgColor rgb="FFFFF3C4"/>
        </patternFill>
      </fill>
    </dxf>
    <dxf>
      <font>
        <b/>
        <color rgb="FF0F5132"/>
      </font>
      <fill>
        <patternFill patternType="solid">
          <bgColor rgb="FFDCF5E3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A4B08"/>
      </font>
      <fill>
        <patternFill patternType="solid">
          <bgColor rgb="FFFFE1C2"/>
        </patternFill>
      </fill>
    </dxf>
    <dxf>
      <font>
        <b/>
        <color rgb="FF7A5B00"/>
      </font>
      <fill>
        <patternFill patternType="solid">
          <bgColor rgb="FFFFF3C4"/>
        </patternFill>
      </fill>
    </dxf>
    <dxf>
      <font>
        <b/>
        <color rgb="FF0F5132"/>
      </font>
      <fill>
        <patternFill patternType="solid">
          <bgColor rgb="FFDCF5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onari.io/industries/pharm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4"/>
  <sheetViews>
    <sheetView workbookViewId="0" showGridLines="0"/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2" spans="2:2" x14ac:dyDescent="0.25">
      <c r="B2" s="2" t="s">
        <v>0</v>
      </c>
    </row>
    <row r="3" spans="2:2" x14ac:dyDescent="0.25">
      <c r="B3" s="3" t="s">
        <v>1</v>
      </c>
    </row>
    <row r="5" spans="2:2" x14ac:dyDescent="0.25">
      <c r="B5" s="4" t="s">
        <v>2</v>
      </c>
    </row>
    <row r="6" spans="2:2" x14ac:dyDescent="0.25">
      <c r="B6" s="3" t="s">
        <v>3</v>
      </c>
    </row>
    <row r="7" spans="2:2" x14ac:dyDescent="0.25">
      <c r="B7" s="3" t="s">
        <v>4</v>
      </c>
    </row>
    <row r="8" spans="2:2" x14ac:dyDescent="0.25">
      <c r="B8" s="3" t="s">
        <v>5</v>
      </c>
    </row>
    <row r="9" spans="2:2" x14ac:dyDescent="0.25">
      <c r="B9" s="3" t="s">
        <v>6</v>
      </c>
    </row>
    <row r="10" spans="2:2" x14ac:dyDescent="0.25">
      <c r="B10" s="3" t="s">
        <v>7</v>
      </c>
    </row>
    <row r="11" spans="2:2" x14ac:dyDescent="0.25">
      <c r="B11" s="3" t="s">
        <v>8</v>
      </c>
    </row>
    <row r="13" spans="2:2" x14ac:dyDescent="0.25">
      <c r="B13" s="4" t="s">
        <v>9</v>
      </c>
    </row>
    <row r="14" spans="2:2" x14ac:dyDescent="0.25">
      <c r="B14" s="5" t="s">
        <v>10</v>
      </c>
    </row>
    <row r="15" spans="2:2" x14ac:dyDescent="0.25">
      <c r="B15" s="6" t="s">
        <v>11</v>
      </c>
    </row>
    <row r="17" spans="2:2" x14ac:dyDescent="0.25">
      <c r="B17" s="4" t="s">
        <v>12</v>
      </c>
    </row>
    <row r="18" spans="2:2" x14ac:dyDescent="0.25">
      <c r="B18" s="3" t="s">
        <v>13</v>
      </c>
    </row>
    <row r="19" spans="2:2" x14ac:dyDescent="0.25">
      <c r="B19" s="3" t="s">
        <v>14</v>
      </c>
    </row>
    <row r="20" spans="2:2" x14ac:dyDescent="0.25">
      <c r="B20" s="3" t="s">
        <v>15</v>
      </c>
    </row>
    <row r="21" spans="2:2" x14ac:dyDescent="0.25">
      <c r="B21" s="3" t="s">
        <v>16</v>
      </c>
    </row>
    <row r="23" spans="2:2" x14ac:dyDescent="0.25">
      <c r="B23" s="4" t="s">
        <v>17</v>
      </c>
    </row>
    <row r="24" spans="2:2" x14ac:dyDescent="0.25">
      <c r="B24" s="3" t="s">
        <v>18</v>
      </c>
    </row>
    <row r="26" spans="2:2" x14ac:dyDescent="0.25">
      <c r="B26" s="4" t="s">
        <v>19</v>
      </c>
    </row>
    <row r="27" spans="2:2" x14ac:dyDescent="0.25">
      <c r="B27" s="3" t="s">
        <v>20</v>
      </c>
    </row>
    <row r="28" spans="2:2" x14ac:dyDescent="0.25">
      <c r="B28" s="3" t="s">
        <v>21</v>
      </c>
    </row>
    <row r="30" spans="2:2" x14ac:dyDescent="0.25">
      <c r="B30" s="4" t="s">
        <v>22</v>
      </c>
    </row>
    <row r="31" spans="2:2" x14ac:dyDescent="0.25">
      <c r="B31" s="3" t="s">
        <v>23</v>
      </c>
    </row>
    <row r="32" spans="2:2" x14ac:dyDescent="0.25">
      <c r="B32" s="7" t="s">
        <v>24</v>
      </c>
    </row>
    <row r="34" spans="2:2" x14ac:dyDescent="0.25">
      <c r="B34" s="8" t="s">
        <v>25</v>
      </c>
    </row>
  </sheetData>
  <hyperlinks>
    <hyperlink ref="B3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 showGridLines="0"/>
  </sheetViews>
  <sheetFormatPr defaultRowHeight="15" outlineLevelRow="0" outlineLevelCol="0" x14ac:dyDescent="55"/>
  <cols>
    <col min="1" max="1" width="34" style="1" customWidth="1"/>
    <col min="2" max="2" width="12" style="1" customWidth="1"/>
    <col min="3" max="3" width="80" style="1" customWidth="1"/>
  </cols>
  <sheetData>
    <row r="1" spans="1:1" x14ac:dyDescent="0.25">
      <c r="A1" s="18" t="s">
        <v>76</v>
      </c>
    </row>
    <row r="3" spans="1:3" x14ac:dyDescent="0.25">
      <c r="A3" s="35" t="s">
        <v>77</v>
      </c>
      <c r="B3" s="10">
        <v>30</v>
      </c>
      <c r="C3" s="19" t="s">
        <v>78</v>
      </c>
    </row>
    <row r="4" spans="1:3" x14ac:dyDescent="0.25">
      <c r="A4" s="35" t="s">
        <v>79</v>
      </c>
      <c r="B4" s="10">
        <v>60</v>
      </c>
      <c r="C4" s="19" t="s">
        <v>80</v>
      </c>
    </row>
  </sheetData>
  <dataValidations count="1">
    <dataValidation type="whole" showErrorMessage="1" errorTitle="Days" error="Enter a whole number of days between 0 and 3650." sqref="B3:B4">
      <formula1>0</formula1>
      <formula2>3650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4" style="1" customWidth="1"/>
    <col min="2" max="2" width="12" style="1" customWidth="1"/>
    <col min="3" max="3" width="15" style="1" customWidth="1"/>
    <col min="4" max="4" width="13" style="1" customWidth="1"/>
    <col min="5" max="6" width="11" style="1" customWidth="1"/>
    <col min="7" max="7" width="14" style="1" customWidth="1"/>
    <col min="8" max="8" width="22" style="1" customWidth="1"/>
    <col min="9" max="11" width="13" style="1" customWidth="1"/>
    <col min="12" max="12" width="15" style="1" customWidth="1"/>
    <col min="13" max="13" width="36" style="1" customWidth="1"/>
  </cols>
  <sheetData>
    <row r="1" ht="30" customHeight="1" spans="1:13" x14ac:dyDescent="0.25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  <c r="I1" s="9" t="s">
        <v>34</v>
      </c>
      <c r="J1" s="9" t="s">
        <v>12</v>
      </c>
      <c r="K1" s="9" t="s">
        <v>35</v>
      </c>
      <c r="L1" s="9" t="s">
        <v>17</v>
      </c>
      <c r="M1" s="9" t="s">
        <v>36</v>
      </c>
    </row>
    <row r="2" spans="1:13" x14ac:dyDescent="0.25">
      <c r="A2" s="10" t="s">
        <v>37</v>
      </c>
      <c r="B2" s="10" t="s">
        <v>38</v>
      </c>
      <c r="C2" s="10" t="s">
        <v>39</v>
      </c>
      <c r="D2" s="11">
        <f>TODAY()-10</f>
        <v>46305</v>
      </c>
      <c r="E2" s="12">
        <v>8</v>
      </c>
      <c r="F2" s="13">
        <v>0.85</v>
      </c>
      <c r="G2" s="10" t="s">
        <v>40</v>
      </c>
      <c r="H2" s="10" t="s">
        <v>41</v>
      </c>
      <c r="I2" s="14">
        <f>IF($D2="","",IF(ISNUMBER($D2),$D2-TODAY(),"Check date"))</f>
        <v>-10</v>
      </c>
      <c r="J2" s="15" t="str">
        <f>IF(OR($A2="",$D2=""),"",IF(NOT(ISNUMBER($I2)),"Check date",IF($I2&lt;0,"Expired",IF($I2&lt;=Settings!$B$3,"Critical",IF($I2&lt;=Settings!$B$4,"Near expiry","OK")))))</f>
        <v>Expired</v>
      </c>
      <c r="K2" s="16">
        <f>IF(OR($E2="",$F2=""),"",IF(AND(ISNUMBER($E2),ISNUMBER($F2)),$E2*$F2,"Check"))</f>
        <v>6.8</v>
      </c>
      <c r="L2" s="17" t="str">
        <f>IF(OR($A2="",$D2="",$E2=""),"",IF(NOT(ISNUMBER($D2)),"",IF($D2&lt;TODAY(),"Do not sell",IF(N($E2)&lt;=0,"",COUNTIFS($A$2:$A$501,$A2,$D$2:$D$501,"&lt;"&amp;$D2,$D$2:$D$501,"&gt;="&amp;TODAY(),$E$2:$E$501,"&gt;0")+1))))</f>
        <v>Do not sell</v>
      </c>
      <c r="M2" s="15" t="str">
        <f>IF($J2="Check date","Enter the expiry as a date",IF($J2="Expired","Take off the shelf: return or write off",IF($J2="Critical","Return now or sell first",IF($J2="Near expiry","Sell first; check the return window",""))))</f>
        <v>Take off the shelf: return or write off</v>
      </c>
    </row>
    <row r="3" spans="1:13" x14ac:dyDescent="0.25">
      <c r="A3" s="10" t="s">
        <v>37</v>
      </c>
      <c r="B3" s="10" t="s">
        <v>38</v>
      </c>
      <c r="C3" s="10" t="s">
        <v>42</v>
      </c>
      <c r="D3" s="11">
        <f>TODAY()+45</f>
        <v>46360</v>
      </c>
      <c r="E3" s="12">
        <v>24</v>
      </c>
      <c r="F3" s="13">
        <v>0.85</v>
      </c>
      <c r="G3" s="10" t="s">
        <v>40</v>
      </c>
      <c r="H3" s="10" t="s">
        <v>41</v>
      </c>
      <c r="I3" s="14">
        <f>IF($D3="","",IF(ISNUMBER($D3),$D3-TODAY(),"Check date"))</f>
        <v>45</v>
      </c>
      <c r="J3" s="15" t="str">
        <f>IF(OR($A3="",$D3=""),"",IF(NOT(ISNUMBER($I3)),"Check date",IF($I3&lt;0,"Expired",IF($I3&lt;=Settings!$B$3,"Critical",IF($I3&lt;=Settings!$B$4,"Near expiry","OK")))))</f>
        <v>Near expiry</v>
      </c>
      <c r="K3" s="16">
        <f>IF(OR($E3="",$F3=""),"",IF(AND(ISNUMBER($E3),ISNUMBER($F3)),$E3*$F3,"Check"))</f>
        <v>20.4</v>
      </c>
      <c r="L3" s="17">
        <f>IF(OR($A3="",$D3="",$E3=""),"",IF(NOT(ISNUMBER($D3)),"",IF($D3&lt;TODAY(),"Do not sell",IF(N($E3)&lt;=0,"",COUNTIFS($A$2:$A$501,$A3,$D$2:$D$501,"&lt;"&amp;$D3,$D$2:$D$501,"&gt;="&amp;TODAY(),$E$2:$E$501,"&gt;0")+1))))</f>
        <v>1</v>
      </c>
      <c r="M3" s="15" t="str">
        <f>IF($J3="Check date","Enter the expiry as a date",IF($J3="Expired","Take off the shelf: return or write off",IF($J3="Critical","Return now or sell first",IF($J3="Near expiry","Sell first; check the return window",""))))</f>
        <v>Sell first; check the return window</v>
      </c>
    </row>
    <row r="4" spans="1:13" x14ac:dyDescent="0.25">
      <c r="A4" s="10" t="s">
        <v>37</v>
      </c>
      <c r="B4" s="10" t="s">
        <v>38</v>
      </c>
      <c r="C4" s="10" t="s">
        <v>43</v>
      </c>
      <c r="D4" s="11">
        <f>TODAY()+400</f>
        <v>46715</v>
      </c>
      <c r="E4" s="12">
        <v>60</v>
      </c>
      <c r="F4" s="13">
        <v>0.8</v>
      </c>
      <c r="G4" s="10" t="s">
        <v>44</v>
      </c>
      <c r="H4" s="10" t="s">
        <v>41</v>
      </c>
      <c r="I4" s="14">
        <f>IF($D4="","",IF(ISNUMBER($D4),$D4-TODAY(),"Check date"))</f>
        <v>400</v>
      </c>
      <c r="J4" s="15" t="str">
        <f>IF(OR($A4="",$D4=""),"",IF(NOT(ISNUMBER($I4)),"Check date",IF($I4&lt;0,"Expired",IF($I4&lt;=Settings!$B$3,"Critical",IF($I4&lt;=Settings!$B$4,"Near expiry","OK")))))</f>
        <v>OK</v>
      </c>
      <c r="K4" s="16">
        <f>IF(OR($E4="",$F4=""),"",IF(AND(ISNUMBER($E4),ISNUMBER($F4)),$E4*$F4,"Check"))</f>
        <v>48</v>
      </c>
      <c r="L4" s="17">
        <f>IF(OR($A4="",$D4="",$E4=""),"",IF(NOT(ISNUMBER($D4)),"",IF($D4&lt;TODAY(),"Do not sell",IF(N($E4)&lt;=0,"",COUNTIFS($A$2:$A$501,$A4,$D$2:$D$501,"&lt;"&amp;$D4,$D$2:$D$501,"&gt;="&amp;TODAY(),$E$2:$E$501,"&gt;0")+1))))</f>
        <v>2</v>
      </c>
      <c r="M4" s="15" t="str">
        <f>IF($J4="Check date","Enter the expiry as a date",IF($J4="Expired","Take off the shelf: return or write off",IF($J4="Critical","Return now or sell first",IF($J4="Near expiry","Sell first; check the return window",""))))</f>
        <v/>
      </c>
    </row>
    <row r="5" spans="1:13" x14ac:dyDescent="0.25">
      <c r="A5" s="10" t="s">
        <v>45</v>
      </c>
      <c r="B5" s="10" t="s">
        <v>46</v>
      </c>
      <c r="C5" s="10" t="s">
        <v>47</v>
      </c>
      <c r="D5" s="11">
        <f>TODAY()+20</f>
        <v>46335</v>
      </c>
      <c r="E5" s="12">
        <v>10</v>
      </c>
      <c r="F5" s="13">
        <v>2.4</v>
      </c>
      <c r="G5" s="10" t="s">
        <v>48</v>
      </c>
      <c r="H5" s="10" t="s">
        <v>41</v>
      </c>
      <c r="I5" s="14">
        <f>IF($D5="","",IF(ISNUMBER($D5),$D5-TODAY(),"Check date"))</f>
        <v>20</v>
      </c>
      <c r="J5" s="15" t="str">
        <f>IF(OR($A5="",$D5=""),"",IF(NOT(ISNUMBER($I5)),"Check date",IF($I5&lt;0,"Expired",IF($I5&lt;=Settings!$B$3,"Critical",IF($I5&lt;=Settings!$B$4,"Near expiry","OK")))))</f>
        <v>Critical</v>
      </c>
      <c r="K5" s="16">
        <f>IF(OR($E5="",$F5=""),"",IF(AND(ISNUMBER($E5),ISNUMBER($F5)),$E5*$F5,"Check"))</f>
        <v>24</v>
      </c>
      <c r="L5" s="17">
        <f>IF(OR($A5="",$D5="",$E5=""),"",IF(NOT(ISNUMBER($D5)),"",IF($D5&lt;TODAY(),"Do not sell",IF(N($E5)&lt;=0,"",COUNTIFS($A$2:$A$501,$A5,$D$2:$D$501,"&lt;"&amp;$D5,$D$2:$D$501,"&gt;="&amp;TODAY(),$E$2:$E$501,"&gt;0")+1))))</f>
        <v>1</v>
      </c>
      <c r="M5" s="15" t="str">
        <f>IF($J5="Check date","Enter the expiry as a date",IF($J5="Expired","Take off the shelf: return or write off",IF($J5="Critical","Return now or sell first",IF($J5="Near expiry","Sell first; check the return window",""))))</f>
        <v>Return now or sell first</v>
      </c>
    </row>
    <row r="6" spans="1:13" x14ac:dyDescent="0.25">
      <c r="A6" s="10" t="s">
        <v>49</v>
      </c>
      <c r="B6" s="10" t="s">
        <v>50</v>
      </c>
      <c r="C6" s="10" t="s">
        <v>51</v>
      </c>
      <c r="D6" s="11">
        <f>TODAY()+200</f>
        <v>46515</v>
      </c>
      <c r="E6" s="12">
        <v>30</v>
      </c>
      <c r="F6" s="13">
        <v>1.1</v>
      </c>
      <c r="G6" s="10" t="s">
        <v>52</v>
      </c>
      <c r="H6" s="10" t="s">
        <v>41</v>
      </c>
      <c r="I6" s="14">
        <f>IF($D6="","",IF(ISNUMBER($D6),$D6-TODAY(),"Check date"))</f>
        <v>200</v>
      </c>
      <c r="J6" s="15" t="str">
        <f>IF(OR($A6="",$D6=""),"",IF(NOT(ISNUMBER($I6)),"Check date",IF($I6&lt;0,"Expired",IF($I6&lt;=Settings!$B$3,"Critical",IF($I6&lt;=Settings!$B$4,"Near expiry","OK")))))</f>
        <v>OK</v>
      </c>
      <c r="K6" s="16">
        <f>IF(OR($E6="",$F6=""),"",IF(AND(ISNUMBER($E6),ISNUMBER($F6)),$E6*$F6,"Check"))</f>
        <v>33</v>
      </c>
      <c r="L6" s="17">
        <f>IF(OR($A6="",$D6="",$E6=""),"",IF(NOT(ISNUMBER($D6)),"",IF($D6&lt;TODAY(),"Do not sell",IF(N($E6)&lt;=0,"",COUNTIFS($A$2:$A$501,$A6,$D$2:$D$501,"&lt;"&amp;$D6,$D$2:$D$501,"&gt;="&amp;TODAY(),$E$2:$E$501,"&gt;0")+1))))</f>
        <v>1</v>
      </c>
      <c r="M6" s="15" t="str">
        <f>IF($J6="Check date","Enter the expiry as a date",IF($J6="Expired","Take off the shelf: return or write off",IF($J6="Critical","Return now or sell first",IF($J6="Near expiry","Sell first; check the return window",""))))</f>
        <v/>
      </c>
    </row>
    <row r="7" spans="1:13" x14ac:dyDescent="0.25">
      <c r="A7" s="10"/>
      <c r="B7" s="10"/>
      <c r="C7" s="10"/>
      <c r="D7" s="11"/>
      <c r="E7" s="12"/>
      <c r="F7" s="13"/>
      <c r="G7" s="10"/>
      <c r="H7" s="10"/>
      <c r="I7" s="14" t="str">
        <f>IF($D7="","",IF(ISNUMBER($D7),$D7-TODAY(),"Check date"))</f>
        <v/>
      </c>
      <c r="J7" s="15" t="str">
        <f>IF(OR($A7="",$D7=""),"",IF(NOT(ISNUMBER($I7)),"Check date",IF($I7&lt;0,"Expired",IF($I7&lt;=Settings!$B$3,"Critical",IF($I7&lt;=Settings!$B$4,"Near expiry","OK")))))</f>
        <v/>
      </c>
      <c r="K7" s="16" t="str">
        <f>IF(OR($E7="",$F7=""),"",IF(AND(ISNUMBER($E7),ISNUMBER($F7)),$E7*$F7,"Check"))</f>
        <v/>
      </c>
      <c r="L7" s="17" t="str">
        <f>IF(OR($A7="",$D7="",$E7=""),"",IF(NOT(ISNUMBER($D7)),"",IF($D7&lt;TODAY(),"Do not sell",IF(N($E7)&lt;=0,"",COUNTIFS($A$2:$A$501,$A7,$D$2:$D$501,"&lt;"&amp;$D7,$D$2:$D$501,"&gt;="&amp;TODAY(),$E$2:$E$501,"&gt;0")+1))))</f>
        <v/>
      </c>
      <c r="M7" s="15" t="str">
        <f>IF($J7="Check date","Enter the expiry as a date",IF($J7="Expired","Take off the shelf: return or write off",IF($J7="Critical","Return now or sell first",IF($J7="Near expiry","Sell first; check the return window",""))))</f>
        <v/>
      </c>
    </row>
    <row r="8" spans="1:13" x14ac:dyDescent="0.25">
      <c r="A8" s="10"/>
      <c r="B8" s="10"/>
      <c r="C8" s="10"/>
      <c r="D8" s="11"/>
      <c r="E8" s="12"/>
      <c r="F8" s="13"/>
      <c r="G8" s="10"/>
      <c r="H8" s="10"/>
      <c r="I8" s="14" t="str">
        <f>IF($D8="","",IF(ISNUMBER($D8),$D8-TODAY(),"Check date"))</f>
        <v/>
      </c>
      <c r="J8" s="15" t="str">
        <f>IF(OR($A8="",$D8=""),"",IF(NOT(ISNUMBER($I8)),"Check date",IF($I8&lt;0,"Expired",IF($I8&lt;=Settings!$B$3,"Critical",IF($I8&lt;=Settings!$B$4,"Near expiry","OK")))))</f>
        <v/>
      </c>
      <c r="K8" s="16" t="str">
        <f>IF(OR($E8="",$F8=""),"",IF(AND(ISNUMBER($E8),ISNUMBER($F8)),$E8*$F8,"Check"))</f>
        <v/>
      </c>
      <c r="L8" s="17" t="str">
        <f>IF(OR($A8="",$D8="",$E8=""),"",IF(NOT(ISNUMBER($D8)),"",IF($D8&lt;TODAY(),"Do not sell",IF(N($E8)&lt;=0,"",COUNTIFS($A$2:$A$501,$A8,$D$2:$D$501,"&lt;"&amp;$D8,$D$2:$D$501,"&gt;="&amp;TODAY(),$E$2:$E$501,"&gt;0")+1))))</f>
        <v/>
      </c>
      <c r="M8" s="15" t="str">
        <f>IF($J8="Check date","Enter the expiry as a date",IF($J8="Expired","Take off the shelf: return or write off",IF($J8="Critical","Return now or sell first",IF($J8="Near expiry","Sell first; check the return window",""))))</f>
        <v/>
      </c>
    </row>
    <row r="9" spans="1:13" x14ac:dyDescent="0.25">
      <c r="A9" s="10"/>
      <c r="B9" s="10"/>
      <c r="C9" s="10"/>
      <c r="D9" s="11"/>
      <c r="E9" s="12"/>
      <c r="F9" s="13"/>
      <c r="G9" s="10"/>
      <c r="H9" s="10"/>
      <c r="I9" s="14" t="str">
        <f>IF($D9="","",IF(ISNUMBER($D9),$D9-TODAY(),"Check date"))</f>
        <v/>
      </c>
      <c r="J9" s="15" t="str">
        <f>IF(OR($A9="",$D9=""),"",IF(NOT(ISNUMBER($I9)),"Check date",IF($I9&lt;0,"Expired",IF($I9&lt;=Settings!$B$3,"Critical",IF($I9&lt;=Settings!$B$4,"Near expiry","OK")))))</f>
        <v/>
      </c>
      <c r="K9" s="16" t="str">
        <f>IF(OR($E9="",$F9=""),"",IF(AND(ISNUMBER($E9),ISNUMBER($F9)),$E9*$F9,"Check"))</f>
        <v/>
      </c>
      <c r="L9" s="17" t="str">
        <f>IF(OR($A9="",$D9="",$E9=""),"",IF(NOT(ISNUMBER($D9)),"",IF($D9&lt;TODAY(),"Do not sell",IF(N($E9)&lt;=0,"",COUNTIFS($A$2:$A$501,$A9,$D$2:$D$501,"&lt;"&amp;$D9,$D$2:$D$501,"&gt;="&amp;TODAY(),$E$2:$E$501,"&gt;0")+1))))</f>
        <v/>
      </c>
      <c r="M9" s="15" t="str">
        <f>IF($J9="Check date","Enter the expiry as a date",IF($J9="Expired","Take off the shelf: return or write off",IF($J9="Critical","Return now or sell first",IF($J9="Near expiry","Sell first; check the return window",""))))</f>
        <v/>
      </c>
    </row>
    <row r="10" spans="1:13" x14ac:dyDescent="0.25">
      <c r="A10" s="10"/>
      <c r="B10" s="10"/>
      <c r="C10" s="10"/>
      <c r="D10" s="11"/>
      <c r="E10" s="12"/>
      <c r="F10" s="13"/>
      <c r="G10" s="10"/>
      <c r="H10" s="10"/>
      <c r="I10" s="14" t="str">
        <f>IF($D10="","",IF(ISNUMBER($D10),$D10-TODAY(),"Check date"))</f>
        <v/>
      </c>
      <c r="J10" s="15" t="str">
        <f>IF(OR($A10="",$D10=""),"",IF(NOT(ISNUMBER($I10)),"Check date",IF($I10&lt;0,"Expired",IF($I10&lt;=Settings!$B$3,"Critical",IF($I10&lt;=Settings!$B$4,"Near expiry","OK")))))</f>
        <v/>
      </c>
      <c r="K10" s="16" t="str">
        <f>IF(OR($E10="",$F10=""),"",IF(AND(ISNUMBER($E10),ISNUMBER($F10)),$E10*$F10,"Check"))</f>
        <v/>
      </c>
      <c r="L10" s="17" t="str">
        <f>IF(OR($A10="",$D10="",$E10=""),"",IF(NOT(ISNUMBER($D10)),"",IF($D10&lt;TODAY(),"Do not sell",IF(N($E10)&lt;=0,"",COUNTIFS($A$2:$A$501,$A10,$D$2:$D$501,"&lt;"&amp;$D10,$D$2:$D$501,"&gt;="&amp;TODAY(),$E$2:$E$501,"&gt;0")+1))))</f>
        <v/>
      </c>
      <c r="M10" s="15" t="str">
        <f>IF($J10="Check date","Enter the expiry as a date",IF($J10="Expired","Take off the shelf: return or write off",IF($J10="Critical","Return now or sell first",IF($J10="Near expiry","Sell first; check the return window",""))))</f>
        <v/>
      </c>
    </row>
    <row r="11" spans="1:13" x14ac:dyDescent="0.25">
      <c r="A11" s="10"/>
      <c r="B11" s="10"/>
      <c r="C11" s="10"/>
      <c r="D11" s="11"/>
      <c r="E11" s="12"/>
      <c r="F11" s="13"/>
      <c r="G11" s="10"/>
      <c r="H11" s="10"/>
      <c r="I11" s="14" t="str">
        <f>IF($D11="","",IF(ISNUMBER($D11),$D11-TODAY(),"Check date"))</f>
        <v/>
      </c>
      <c r="J11" s="15" t="str">
        <f>IF(OR($A11="",$D11=""),"",IF(NOT(ISNUMBER($I11)),"Check date",IF($I11&lt;0,"Expired",IF($I11&lt;=Settings!$B$3,"Critical",IF($I11&lt;=Settings!$B$4,"Near expiry","OK")))))</f>
        <v/>
      </c>
      <c r="K11" s="16" t="str">
        <f>IF(OR($E11="",$F11=""),"",IF(AND(ISNUMBER($E11),ISNUMBER($F11)),$E11*$F11,"Check"))</f>
        <v/>
      </c>
      <c r="L11" s="17" t="str">
        <f>IF(OR($A11="",$D11="",$E11=""),"",IF(NOT(ISNUMBER($D11)),"",IF($D11&lt;TODAY(),"Do not sell",IF(N($E11)&lt;=0,"",COUNTIFS($A$2:$A$501,$A11,$D$2:$D$501,"&lt;"&amp;$D11,$D$2:$D$501,"&gt;="&amp;TODAY(),$E$2:$E$501,"&gt;0")+1))))</f>
        <v/>
      </c>
      <c r="M11" s="15" t="str">
        <f>IF($J11="Check date","Enter the expiry as a date",IF($J11="Expired","Take off the shelf: return or write off",IF($J11="Critical","Return now or sell first",IF($J11="Near expiry","Sell first; check the return window",""))))</f>
        <v/>
      </c>
    </row>
    <row r="12" spans="1:13" x14ac:dyDescent="0.25">
      <c r="A12" s="10"/>
      <c r="B12" s="10"/>
      <c r="C12" s="10"/>
      <c r="D12" s="11"/>
      <c r="E12" s="12"/>
      <c r="F12" s="13"/>
      <c r="G12" s="10"/>
      <c r="H12" s="10"/>
      <c r="I12" s="14" t="str">
        <f>IF($D12="","",IF(ISNUMBER($D12),$D12-TODAY(),"Check date"))</f>
        <v/>
      </c>
      <c r="J12" s="15" t="str">
        <f>IF(OR($A12="",$D12=""),"",IF(NOT(ISNUMBER($I12)),"Check date",IF($I12&lt;0,"Expired",IF($I12&lt;=Settings!$B$3,"Critical",IF($I12&lt;=Settings!$B$4,"Near expiry","OK")))))</f>
        <v/>
      </c>
      <c r="K12" s="16" t="str">
        <f>IF(OR($E12="",$F12=""),"",IF(AND(ISNUMBER($E12),ISNUMBER($F12)),$E12*$F12,"Check"))</f>
        <v/>
      </c>
      <c r="L12" s="17" t="str">
        <f>IF(OR($A12="",$D12="",$E12=""),"",IF(NOT(ISNUMBER($D12)),"",IF($D12&lt;TODAY(),"Do not sell",IF(N($E12)&lt;=0,"",COUNTIFS($A$2:$A$501,$A12,$D$2:$D$501,"&lt;"&amp;$D12,$D$2:$D$501,"&gt;="&amp;TODAY(),$E$2:$E$501,"&gt;0")+1))))</f>
        <v/>
      </c>
      <c r="M12" s="15" t="str">
        <f>IF($J12="Check date","Enter the expiry as a date",IF($J12="Expired","Take off the shelf: return or write off",IF($J12="Critical","Return now or sell first",IF($J12="Near expiry","Sell first; check the return window",""))))</f>
        <v/>
      </c>
    </row>
    <row r="13" spans="1:13" x14ac:dyDescent="0.25">
      <c r="A13" s="10"/>
      <c r="B13" s="10"/>
      <c r="C13" s="10"/>
      <c r="D13" s="11"/>
      <c r="E13" s="12"/>
      <c r="F13" s="13"/>
      <c r="G13" s="10"/>
      <c r="H13" s="10"/>
      <c r="I13" s="14" t="str">
        <f>IF($D13="","",IF(ISNUMBER($D13),$D13-TODAY(),"Check date"))</f>
        <v/>
      </c>
      <c r="J13" s="15" t="str">
        <f>IF(OR($A13="",$D13=""),"",IF(NOT(ISNUMBER($I13)),"Check date",IF($I13&lt;0,"Expired",IF($I13&lt;=Settings!$B$3,"Critical",IF($I13&lt;=Settings!$B$4,"Near expiry","OK")))))</f>
        <v/>
      </c>
      <c r="K13" s="16" t="str">
        <f>IF(OR($E13="",$F13=""),"",IF(AND(ISNUMBER($E13),ISNUMBER($F13)),$E13*$F13,"Check"))</f>
        <v/>
      </c>
      <c r="L13" s="17" t="str">
        <f>IF(OR($A13="",$D13="",$E13=""),"",IF(NOT(ISNUMBER($D13)),"",IF($D13&lt;TODAY(),"Do not sell",IF(N($E13)&lt;=0,"",COUNTIFS($A$2:$A$501,$A13,$D$2:$D$501,"&lt;"&amp;$D13,$D$2:$D$501,"&gt;="&amp;TODAY(),$E$2:$E$501,"&gt;0")+1))))</f>
        <v/>
      </c>
      <c r="M13" s="15" t="str">
        <f>IF($J13="Check date","Enter the expiry as a date",IF($J13="Expired","Take off the shelf: return or write off",IF($J13="Critical","Return now or sell first",IF($J13="Near expiry","Sell first; check the return window",""))))</f>
        <v/>
      </c>
    </row>
    <row r="14" spans="1:13" x14ac:dyDescent="0.25">
      <c r="A14" s="10"/>
      <c r="B14" s="10"/>
      <c r="C14" s="10"/>
      <c r="D14" s="11"/>
      <c r="E14" s="12"/>
      <c r="F14" s="13"/>
      <c r="G14" s="10"/>
      <c r="H14" s="10"/>
      <c r="I14" s="14" t="str">
        <f>IF($D14="","",IF(ISNUMBER($D14),$D14-TODAY(),"Check date"))</f>
        <v/>
      </c>
      <c r="J14" s="15" t="str">
        <f>IF(OR($A14="",$D14=""),"",IF(NOT(ISNUMBER($I14)),"Check date",IF($I14&lt;0,"Expired",IF($I14&lt;=Settings!$B$3,"Critical",IF($I14&lt;=Settings!$B$4,"Near expiry","OK")))))</f>
        <v/>
      </c>
      <c r="K14" s="16" t="str">
        <f>IF(OR($E14="",$F14=""),"",IF(AND(ISNUMBER($E14),ISNUMBER($F14)),$E14*$F14,"Check"))</f>
        <v/>
      </c>
      <c r="L14" s="17" t="str">
        <f>IF(OR($A14="",$D14="",$E14=""),"",IF(NOT(ISNUMBER($D14)),"",IF($D14&lt;TODAY(),"Do not sell",IF(N($E14)&lt;=0,"",COUNTIFS($A$2:$A$501,$A14,$D$2:$D$501,"&lt;"&amp;$D14,$D$2:$D$501,"&gt;="&amp;TODAY(),$E$2:$E$501,"&gt;0")+1))))</f>
        <v/>
      </c>
      <c r="M14" s="15" t="str">
        <f>IF($J14="Check date","Enter the expiry as a date",IF($J14="Expired","Take off the shelf: return or write off",IF($J14="Critical","Return now or sell first",IF($J14="Near expiry","Sell first; check the return window",""))))</f>
        <v/>
      </c>
    </row>
    <row r="15" spans="1:13" x14ac:dyDescent="0.25">
      <c r="A15" s="10"/>
      <c r="B15" s="10"/>
      <c r="C15" s="10"/>
      <c r="D15" s="11"/>
      <c r="E15" s="12"/>
      <c r="F15" s="13"/>
      <c r="G15" s="10"/>
      <c r="H15" s="10"/>
      <c r="I15" s="14" t="str">
        <f>IF($D15="","",IF(ISNUMBER($D15),$D15-TODAY(),"Check date"))</f>
        <v/>
      </c>
      <c r="J15" s="15" t="str">
        <f>IF(OR($A15="",$D15=""),"",IF(NOT(ISNUMBER($I15)),"Check date",IF($I15&lt;0,"Expired",IF($I15&lt;=Settings!$B$3,"Critical",IF($I15&lt;=Settings!$B$4,"Near expiry","OK")))))</f>
        <v/>
      </c>
      <c r="K15" s="16" t="str">
        <f>IF(OR($E15="",$F15=""),"",IF(AND(ISNUMBER($E15),ISNUMBER($F15)),$E15*$F15,"Check"))</f>
        <v/>
      </c>
      <c r="L15" s="17" t="str">
        <f>IF(OR($A15="",$D15="",$E15=""),"",IF(NOT(ISNUMBER($D15)),"",IF($D15&lt;TODAY(),"Do not sell",IF(N($E15)&lt;=0,"",COUNTIFS($A$2:$A$501,$A15,$D$2:$D$501,"&lt;"&amp;$D15,$D$2:$D$501,"&gt;="&amp;TODAY(),$E$2:$E$501,"&gt;0")+1))))</f>
        <v/>
      </c>
      <c r="M15" s="15" t="str">
        <f>IF($J15="Check date","Enter the expiry as a date",IF($J15="Expired","Take off the shelf: return or write off",IF($J15="Critical","Return now or sell first",IF($J15="Near expiry","Sell first; check the return window",""))))</f>
        <v/>
      </c>
    </row>
    <row r="16" spans="1:13" x14ac:dyDescent="0.25">
      <c r="A16" s="10"/>
      <c r="B16" s="10"/>
      <c r="C16" s="10"/>
      <c r="D16" s="11"/>
      <c r="E16" s="12"/>
      <c r="F16" s="13"/>
      <c r="G16" s="10"/>
      <c r="H16" s="10"/>
      <c r="I16" s="14" t="str">
        <f>IF($D16="","",IF(ISNUMBER($D16),$D16-TODAY(),"Check date"))</f>
        <v/>
      </c>
      <c r="J16" s="15" t="str">
        <f>IF(OR($A16="",$D16=""),"",IF(NOT(ISNUMBER($I16)),"Check date",IF($I16&lt;0,"Expired",IF($I16&lt;=Settings!$B$3,"Critical",IF($I16&lt;=Settings!$B$4,"Near expiry","OK")))))</f>
        <v/>
      </c>
      <c r="K16" s="16" t="str">
        <f>IF(OR($E16="",$F16=""),"",IF(AND(ISNUMBER($E16),ISNUMBER($F16)),$E16*$F16,"Check"))</f>
        <v/>
      </c>
      <c r="L16" s="17" t="str">
        <f>IF(OR($A16="",$D16="",$E16=""),"",IF(NOT(ISNUMBER($D16)),"",IF($D16&lt;TODAY(),"Do not sell",IF(N($E16)&lt;=0,"",COUNTIFS($A$2:$A$501,$A16,$D$2:$D$501,"&lt;"&amp;$D16,$D$2:$D$501,"&gt;="&amp;TODAY(),$E$2:$E$501,"&gt;0")+1))))</f>
        <v/>
      </c>
      <c r="M16" s="15" t="str">
        <f>IF($J16="Check date","Enter the expiry as a date",IF($J16="Expired","Take off the shelf: return or write off",IF($J16="Critical","Return now or sell first",IF($J16="Near expiry","Sell first; check the return window",""))))</f>
        <v/>
      </c>
    </row>
    <row r="17" spans="1:13" x14ac:dyDescent="0.25">
      <c r="A17" s="10"/>
      <c r="B17" s="10"/>
      <c r="C17" s="10"/>
      <c r="D17" s="11"/>
      <c r="E17" s="12"/>
      <c r="F17" s="13"/>
      <c r="G17" s="10"/>
      <c r="H17" s="10"/>
      <c r="I17" s="14" t="str">
        <f>IF($D17="","",IF(ISNUMBER($D17),$D17-TODAY(),"Check date"))</f>
        <v/>
      </c>
      <c r="J17" s="15" t="str">
        <f>IF(OR($A17="",$D17=""),"",IF(NOT(ISNUMBER($I17)),"Check date",IF($I17&lt;0,"Expired",IF($I17&lt;=Settings!$B$3,"Critical",IF($I17&lt;=Settings!$B$4,"Near expiry","OK")))))</f>
        <v/>
      </c>
      <c r="K17" s="16" t="str">
        <f>IF(OR($E17="",$F17=""),"",IF(AND(ISNUMBER($E17),ISNUMBER($F17)),$E17*$F17,"Check"))</f>
        <v/>
      </c>
      <c r="L17" s="17" t="str">
        <f>IF(OR($A17="",$D17="",$E17=""),"",IF(NOT(ISNUMBER($D17)),"",IF($D17&lt;TODAY(),"Do not sell",IF(N($E17)&lt;=0,"",COUNTIFS($A$2:$A$501,$A17,$D$2:$D$501,"&lt;"&amp;$D17,$D$2:$D$501,"&gt;="&amp;TODAY(),$E$2:$E$501,"&gt;0")+1))))</f>
        <v/>
      </c>
      <c r="M17" s="15" t="str">
        <f>IF($J17="Check date","Enter the expiry as a date",IF($J17="Expired","Take off the shelf: return or write off",IF($J17="Critical","Return now or sell first",IF($J17="Near expiry","Sell first; check the return window",""))))</f>
        <v/>
      </c>
    </row>
    <row r="18" spans="1:13" x14ac:dyDescent="0.25">
      <c r="A18" s="10"/>
      <c r="B18" s="10"/>
      <c r="C18" s="10"/>
      <c r="D18" s="11"/>
      <c r="E18" s="12"/>
      <c r="F18" s="13"/>
      <c r="G18" s="10"/>
      <c r="H18" s="10"/>
      <c r="I18" s="14" t="str">
        <f>IF($D18="","",IF(ISNUMBER($D18),$D18-TODAY(),"Check date"))</f>
        <v/>
      </c>
      <c r="J18" s="15" t="str">
        <f>IF(OR($A18="",$D18=""),"",IF(NOT(ISNUMBER($I18)),"Check date",IF($I18&lt;0,"Expired",IF($I18&lt;=Settings!$B$3,"Critical",IF($I18&lt;=Settings!$B$4,"Near expiry","OK")))))</f>
        <v/>
      </c>
      <c r="K18" s="16" t="str">
        <f>IF(OR($E18="",$F18=""),"",IF(AND(ISNUMBER($E18),ISNUMBER($F18)),$E18*$F18,"Check"))</f>
        <v/>
      </c>
      <c r="L18" s="17" t="str">
        <f>IF(OR($A18="",$D18="",$E18=""),"",IF(NOT(ISNUMBER($D18)),"",IF($D18&lt;TODAY(),"Do not sell",IF(N($E18)&lt;=0,"",COUNTIFS($A$2:$A$501,$A18,$D$2:$D$501,"&lt;"&amp;$D18,$D$2:$D$501,"&gt;="&amp;TODAY(),$E$2:$E$501,"&gt;0")+1))))</f>
        <v/>
      </c>
      <c r="M18" s="15" t="str">
        <f>IF($J18="Check date","Enter the expiry as a date",IF($J18="Expired","Take off the shelf: return or write off",IF($J18="Critical","Return now or sell first",IF($J18="Near expiry","Sell first; check the return window",""))))</f>
        <v/>
      </c>
    </row>
    <row r="19" spans="1:13" x14ac:dyDescent="0.25">
      <c r="A19" s="10"/>
      <c r="B19" s="10"/>
      <c r="C19" s="10"/>
      <c r="D19" s="11"/>
      <c r="E19" s="12"/>
      <c r="F19" s="13"/>
      <c r="G19" s="10"/>
      <c r="H19" s="10"/>
      <c r="I19" s="14" t="str">
        <f>IF($D19="","",IF(ISNUMBER($D19),$D19-TODAY(),"Check date"))</f>
        <v/>
      </c>
      <c r="J19" s="15" t="str">
        <f>IF(OR($A19="",$D19=""),"",IF(NOT(ISNUMBER($I19)),"Check date",IF($I19&lt;0,"Expired",IF($I19&lt;=Settings!$B$3,"Critical",IF($I19&lt;=Settings!$B$4,"Near expiry","OK")))))</f>
        <v/>
      </c>
      <c r="K19" s="16" t="str">
        <f>IF(OR($E19="",$F19=""),"",IF(AND(ISNUMBER($E19),ISNUMBER($F19)),$E19*$F19,"Check"))</f>
        <v/>
      </c>
      <c r="L19" s="17" t="str">
        <f>IF(OR($A19="",$D19="",$E19=""),"",IF(NOT(ISNUMBER($D19)),"",IF($D19&lt;TODAY(),"Do not sell",IF(N($E19)&lt;=0,"",COUNTIFS($A$2:$A$501,$A19,$D$2:$D$501,"&lt;"&amp;$D19,$D$2:$D$501,"&gt;="&amp;TODAY(),$E$2:$E$501,"&gt;0")+1))))</f>
        <v/>
      </c>
      <c r="M19" s="15" t="str">
        <f>IF($J19="Check date","Enter the expiry as a date",IF($J19="Expired","Take off the shelf: return or write off",IF($J19="Critical","Return now or sell first",IF($J19="Near expiry","Sell first; check the return window",""))))</f>
        <v/>
      </c>
    </row>
    <row r="20" spans="1:13" x14ac:dyDescent="0.25">
      <c r="A20" s="10"/>
      <c r="B20" s="10"/>
      <c r="C20" s="10"/>
      <c r="D20" s="11"/>
      <c r="E20" s="12"/>
      <c r="F20" s="13"/>
      <c r="G20" s="10"/>
      <c r="H20" s="10"/>
      <c r="I20" s="14" t="str">
        <f>IF($D20="","",IF(ISNUMBER($D20),$D20-TODAY(),"Check date"))</f>
        <v/>
      </c>
      <c r="J20" s="15" t="str">
        <f>IF(OR($A20="",$D20=""),"",IF(NOT(ISNUMBER($I20)),"Check date",IF($I20&lt;0,"Expired",IF($I20&lt;=Settings!$B$3,"Critical",IF($I20&lt;=Settings!$B$4,"Near expiry","OK")))))</f>
        <v/>
      </c>
      <c r="K20" s="16" t="str">
        <f>IF(OR($E20="",$F20=""),"",IF(AND(ISNUMBER($E20),ISNUMBER($F20)),$E20*$F20,"Check"))</f>
        <v/>
      </c>
      <c r="L20" s="17" t="str">
        <f>IF(OR($A20="",$D20="",$E20=""),"",IF(NOT(ISNUMBER($D20)),"",IF($D20&lt;TODAY(),"Do not sell",IF(N($E20)&lt;=0,"",COUNTIFS($A$2:$A$501,$A20,$D$2:$D$501,"&lt;"&amp;$D20,$D$2:$D$501,"&gt;="&amp;TODAY(),$E$2:$E$501,"&gt;0")+1))))</f>
        <v/>
      </c>
      <c r="M20" s="15" t="str">
        <f>IF($J20="Check date","Enter the expiry as a date",IF($J20="Expired","Take off the shelf: return or write off",IF($J20="Critical","Return now or sell first",IF($J20="Near expiry","Sell first; check the return window",""))))</f>
        <v/>
      </c>
    </row>
    <row r="21" spans="1:13" x14ac:dyDescent="0.25">
      <c r="A21" s="10"/>
      <c r="B21" s="10"/>
      <c r="C21" s="10"/>
      <c r="D21" s="11"/>
      <c r="E21" s="12"/>
      <c r="F21" s="13"/>
      <c r="G21" s="10"/>
      <c r="H21" s="10"/>
      <c r="I21" s="14" t="str">
        <f>IF($D21="","",IF(ISNUMBER($D21),$D21-TODAY(),"Check date"))</f>
        <v/>
      </c>
      <c r="J21" s="15" t="str">
        <f>IF(OR($A21="",$D21=""),"",IF(NOT(ISNUMBER($I21)),"Check date",IF($I21&lt;0,"Expired",IF($I21&lt;=Settings!$B$3,"Critical",IF($I21&lt;=Settings!$B$4,"Near expiry","OK")))))</f>
        <v/>
      </c>
      <c r="K21" s="16" t="str">
        <f>IF(OR($E21="",$F21=""),"",IF(AND(ISNUMBER($E21),ISNUMBER($F21)),$E21*$F21,"Check"))</f>
        <v/>
      </c>
      <c r="L21" s="17" t="str">
        <f>IF(OR($A21="",$D21="",$E21=""),"",IF(NOT(ISNUMBER($D21)),"",IF($D21&lt;TODAY(),"Do not sell",IF(N($E21)&lt;=0,"",COUNTIFS($A$2:$A$501,$A21,$D$2:$D$501,"&lt;"&amp;$D21,$D$2:$D$501,"&gt;="&amp;TODAY(),$E$2:$E$501,"&gt;0")+1))))</f>
        <v/>
      </c>
      <c r="M21" s="15" t="str">
        <f>IF($J21="Check date","Enter the expiry as a date",IF($J21="Expired","Take off the shelf: return or write off",IF($J21="Critical","Return now or sell first",IF($J21="Near expiry","Sell first; check the return window",""))))</f>
        <v/>
      </c>
    </row>
    <row r="22" spans="1:13" x14ac:dyDescent="0.25">
      <c r="A22" s="10"/>
      <c r="B22" s="10"/>
      <c r="C22" s="10"/>
      <c r="D22" s="11"/>
      <c r="E22" s="12"/>
      <c r="F22" s="13"/>
      <c r="G22" s="10"/>
      <c r="H22" s="10"/>
      <c r="I22" s="14" t="str">
        <f>IF($D22="","",IF(ISNUMBER($D22),$D22-TODAY(),"Check date"))</f>
        <v/>
      </c>
      <c r="J22" s="15" t="str">
        <f>IF(OR($A22="",$D22=""),"",IF(NOT(ISNUMBER($I22)),"Check date",IF($I22&lt;0,"Expired",IF($I22&lt;=Settings!$B$3,"Critical",IF($I22&lt;=Settings!$B$4,"Near expiry","OK")))))</f>
        <v/>
      </c>
      <c r="K22" s="16" t="str">
        <f>IF(OR($E22="",$F22=""),"",IF(AND(ISNUMBER($E22),ISNUMBER($F22)),$E22*$F22,"Check"))</f>
        <v/>
      </c>
      <c r="L22" s="17" t="str">
        <f>IF(OR($A22="",$D22="",$E22=""),"",IF(NOT(ISNUMBER($D22)),"",IF($D22&lt;TODAY(),"Do not sell",IF(N($E22)&lt;=0,"",COUNTIFS($A$2:$A$501,$A22,$D$2:$D$501,"&lt;"&amp;$D22,$D$2:$D$501,"&gt;="&amp;TODAY(),$E$2:$E$501,"&gt;0")+1))))</f>
        <v/>
      </c>
      <c r="M22" s="15" t="str">
        <f>IF($J22="Check date","Enter the expiry as a date",IF($J22="Expired","Take off the shelf: return or write off",IF($J22="Critical","Return now or sell first",IF($J22="Near expiry","Sell first; check the return window",""))))</f>
        <v/>
      </c>
    </row>
    <row r="23" spans="1:13" x14ac:dyDescent="0.25">
      <c r="A23" s="10"/>
      <c r="B23" s="10"/>
      <c r="C23" s="10"/>
      <c r="D23" s="11"/>
      <c r="E23" s="12"/>
      <c r="F23" s="13"/>
      <c r="G23" s="10"/>
      <c r="H23" s="10"/>
      <c r="I23" s="14" t="str">
        <f>IF($D23="","",IF(ISNUMBER($D23),$D23-TODAY(),"Check date"))</f>
        <v/>
      </c>
      <c r="J23" s="15" t="str">
        <f>IF(OR($A23="",$D23=""),"",IF(NOT(ISNUMBER($I23)),"Check date",IF($I23&lt;0,"Expired",IF($I23&lt;=Settings!$B$3,"Critical",IF($I23&lt;=Settings!$B$4,"Near expiry","OK")))))</f>
        <v/>
      </c>
      <c r="K23" s="16" t="str">
        <f>IF(OR($E23="",$F23=""),"",IF(AND(ISNUMBER($E23),ISNUMBER($F23)),$E23*$F23,"Check"))</f>
        <v/>
      </c>
      <c r="L23" s="17" t="str">
        <f>IF(OR($A23="",$D23="",$E23=""),"",IF(NOT(ISNUMBER($D23)),"",IF($D23&lt;TODAY(),"Do not sell",IF(N($E23)&lt;=0,"",COUNTIFS($A$2:$A$501,$A23,$D$2:$D$501,"&lt;"&amp;$D23,$D$2:$D$501,"&gt;="&amp;TODAY(),$E$2:$E$501,"&gt;0")+1))))</f>
        <v/>
      </c>
      <c r="M23" s="15" t="str">
        <f>IF($J23="Check date","Enter the expiry as a date",IF($J23="Expired","Take off the shelf: return or write off",IF($J23="Critical","Return now or sell first",IF($J23="Near expiry","Sell first; check the return window",""))))</f>
        <v/>
      </c>
    </row>
    <row r="24" spans="1:13" x14ac:dyDescent="0.25">
      <c r="A24" s="10"/>
      <c r="B24" s="10"/>
      <c r="C24" s="10"/>
      <c r="D24" s="11"/>
      <c r="E24" s="12"/>
      <c r="F24" s="13"/>
      <c r="G24" s="10"/>
      <c r="H24" s="10"/>
      <c r="I24" s="14" t="str">
        <f>IF($D24="","",IF(ISNUMBER($D24),$D24-TODAY(),"Check date"))</f>
        <v/>
      </c>
      <c r="J24" s="15" t="str">
        <f>IF(OR($A24="",$D24=""),"",IF(NOT(ISNUMBER($I24)),"Check date",IF($I24&lt;0,"Expired",IF($I24&lt;=Settings!$B$3,"Critical",IF($I24&lt;=Settings!$B$4,"Near expiry","OK")))))</f>
        <v/>
      </c>
      <c r="K24" s="16" t="str">
        <f>IF(OR($E24="",$F24=""),"",IF(AND(ISNUMBER($E24),ISNUMBER($F24)),$E24*$F24,"Check"))</f>
        <v/>
      </c>
      <c r="L24" s="17" t="str">
        <f>IF(OR($A24="",$D24="",$E24=""),"",IF(NOT(ISNUMBER($D24)),"",IF($D24&lt;TODAY(),"Do not sell",IF(N($E24)&lt;=0,"",COUNTIFS($A$2:$A$501,$A24,$D$2:$D$501,"&lt;"&amp;$D24,$D$2:$D$501,"&gt;="&amp;TODAY(),$E$2:$E$501,"&gt;0")+1))))</f>
        <v/>
      </c>
      <c r="M24" s="15" t="str">
        <f>IF($J24="Check date","Enter the expiry as a date",IF($J24="Expired","Take off the shelf: return or write off",IF($J24="Critical","Return now or sell first",IF($J24="Near expiry","Sell first; check the return window",""))))</f>
        <v/>
      </c>
    </row>
    <row r="25" spans="1:13" x14ac:dyDescent="0.25">
      <c r="A25" s="10"/>
      <c r="B25" s="10"/>
      <c r="C25" s="10"/>
      <c r="D25" s="11"/>
      <c r="E25" s="12"/>
      <c r="F25" s="13"/>
      <c r="G25" s="10"/>
      <c r="H25" s="10"/>
      <c r="I25" s="14" t="str">
        <f>IF($D25="","",IF(ISNUMBER($D25),$D25-TODAY(),"Check date"))</f>
        <v/>
      </c>
      <c r="J25" s="15" t="str">
        <f>IF(OR($A25="",$D25=""),"",IF(NOT(ISNUMBER($I25)),"Check date",IF($I25&lt;0,"Expired",IF($I25&lt;=Settings!$B$3,"Critical",IF($I25&lt;=Settings!$B$4,"Near expiry","OK")))))</f>
        <v/>
      </c>
      <c r="K25" s="16" t="str">
        <f>IF(OR($E25="",$F25=""),"",IF(AND(ISNUMBER($E25),ISNUMBER($F25)),$E25*$F25,"Check"))</f>
        <v/>
      </c>
      <c r="L25" s="17" t="str">
        <f>IF(OR($A25="",$D25="",$E25=""),"",IF(NOT(ISNUMBER($D25)),"",IF($D25&lt;TODAY(),"Do not sell",IF(N($E25)&lt;=0,"",COUNTIFS($A$2:$A$501,$A25,$D$2:$D$501,"&lt;"&amp;$D25,$D$2:$D$501,"&gt;="&amp;TODAY(),$E$2:$E$501,"&gt;0")+1))))</f>
        <v/>
      </c>
      <c r="M25" s="15" t="str">
        <f>IF($J25="Check date","Enter the expiry as a date",IF($J25="Expired","Take off the shelf: return or write off",IF($J25="Critical","Return now or sell first",IF($J25="Near expiry","Sell first; check the return window",""))))</f>
        <v/>
      </c>
    </row>
    <row r="26" spans="1:13" x14ac:dyDescent="0.25">
      <c r="A26" s="10"/>
      <c r="B26" s="10"/>
      <c r="C26" s="10"/>
      <c r="D26" s="11"/>
      <c r="E26" s="12"/>
      <c r="F26" s="13"/>
      <c r="G26" s="10"/>
      <c r="H26" s="10"/>
      <c r="I26" s="14" t="str">
        <f>IF($D26="","",IF(ISNUMBER($D26),$D26-TODAY(),"Check date"))</f>
        <v/>
      </c>
      <c r="J26" s="15" t="str">
        <f>IF(OR($A26="",$D26=""),"",IF(NOT(ISNUMBER($I26)),"Check date",IF($I26&lt;0,"Expired",IF($I26&lt;=Settings!$B$3,"Critical",IF($I26&lt;=Settings!$B$4,"Near expiry","OK")))))</f>
        <v/>
      </c>
      <c r="K26" s="16" t="str">
        <f>IF(OR($E26="",$F26=""),"",IF(AND(ISNUMBER($E26),ISNUMBER($F26)),$E26*$F26,"Check"))</f>
        <v/>
      </c>
      <c r="L26" s="17" t="str">
        <f>IF(OR($A26="",$D26="",$E26=""),"",IF(NOT(ISNUMBER($D26)),"",IF($D26&lt;TODAY(),"Do not sell",IF(N($E26)&lt;=0,"",COUNTIFS($A$2:$A$501,$A26,$D$2:$D$501,"&lt;"&amp;$D26,$D$2:$D$501,"&gt;="&amp;TODAY(),$E$2:$E$501,"&gt;0")+1))))</f>
        <v/>
      </c>
      <c r="M26" s="15" t="str">
        <f>IF($J26="Check date","Enter the expiry as a date",IF($J26="Expired","Take off the shelf: return or write off",IF($J26="Critical","Return now or sell first",IF($J26="Near expiry","Sell first; check the return window",""))))</f>
        <v/>
      </c>
    </row>
    <row r="27" spans="1:13" x14ac:dyDescent="0.25">
      <c r="A27" s="10"/>
      <c r="B27" s="10"/>
      <c r="C27" s="10"/>
      <c r="D27" s="11"/>
      <c r="E27" s="12"/>
      <c r="F27" s="13"/>
      <c r="G27" s="10"/>
      <c r="H27" s="10"/>
      <c r="I27" s="14" t="str">
        <f>IF($D27="","",IF(ISNUMBER($D27),$D27-TODAY(),"Check date"))</f>
        <v/>
      </c>
      <c r="J27" s="15" t="str">
        <f>IF(OR($A27="",$D27=""),"",IF(NOT(ISNUMBER($I27)),"Check date",IF($I27&lt;0,"Expired",IF($I27&lt;=Settings!$B$3,"Critical",IF($I27&lt;=Settings!$B$4,"Near expiry","OK")))))</f>
        <v/>
      </c>
      <c r="K27" s="16" t="str">
        <f>IF(OR($E27="",$F27=""),"",IF(AND(ISNUMBER($E27),ISNUMBER($F27)),$E27*$F27,"Check"))</f>
        <v/>
      </c>
      <c r="L27" s="17" t="str">
        <f>IF(OR($A27="",$D27="",$E27=""),"",IF(NOT(ISNUMBER($D27)),"",IF($D27&lt;TODAY(),"Do not sell",IF(N($E27)&lt;=0,"",COUNTIFS($A$2:$A$501,$A27,$D$2:$D$501,"&lt;"&amp;$D27,$D$2:$D$501,"&gt;="&amp;TODAY(),$E$2:$E$501,"&gt;0")+1))))</f>
        <v/>
      </c>
      <c r="M27" s="15" t="str">
        <f>IF($J27="Check date","Enter the expiry as a date",IF($J27="Expired","Take off the shelf: return or write off",IF($J27="Critical","Return now or sell first",IF($J27="Near expiry","Sell first; check the return window",""))))</f>
        <v/>
      </c>
    </row>
    <row r="28" spans="1:13" x14ac:dyDescent="0.25">
      <c r="A28" s="10"/>
      <c r="B28" s="10"/>
      <c r="C28" s="10"/>
      <c r="D28" s="11"/>
      <c r="E28" s="12"/>
      <c r="F28" s="13"/>
      <c r="G28" s="10"/>
      <c r="H28" s="10"/>
      <c r="I28" s="14" t="str">
        <f>IF($D28="","",IF(ISNUMBER($D28),$D28-TODAY(),"Check date"))</f>
        <v/>
      </c>
      <c r="J28" s="15" t="str">
        <f>IF(OR($A28="",$D28=""),"",IF(NOT(ISNUMBER($I28)),"Check date",IF($I28&lt;0,"Expired",IF($I28&lt;=Settings!$B$3,"Critical",IF($I28&lt;=Settings!$B$4,"Near expiry","OK")))))</f>
        <v/>
      </c>
      <c r="K28" s="16" t="str">
        <f>IF(OR($E28="",$F28=""),"",IF(AND(ISNUMBER($E28),ISNUMBER($F28)),$E28*$F28,"Check"))</f>
        <v/>
      </c>
      <c r="L28" s="17" t="str">
        <f>IF(OR($A28="",$D28="",$E28=""),"",IF(NOT(ISNUMBER($D28)),"",IF($D28&lt;TODAY(),"Do not sell",IF(N($E28)&lt;=0,"",COUNTIFS($A$2:$A$501,$A28,$D$2:$D$501,"&lt;"&amp;$D28,$D$2:$D$501,"&gt;="&amp;TODAY(),$E$2:$E$501,"&gt;0")+1))))</f>
        <v/>
      </c>
      <c r="M28" s="15" t="str">
        <f>IF($J28="Check date","Enter the expiry as a date",IF($J28="Expired","Take off the shelf: return or write off",IF($J28="Critical","Return now or sell first",IF($J28="Near expiry","Sell first; check the return window",""))))</f>
        <v/>
      </c>
    </row>
    <row r="29" spans="1:13" x14ac:dyDescent="0.25">
      <c r="A29" s="10"/>
      <c r="B29" s="10"/>
      <c r="C29" s="10"/>
      <c r="D29" s="11"/>
      <c r="E29" s="12"/>
      <c r="F29" s="13"/>
      <c r="G29" s="10"/>
      <c r="H29" s="10"/>
      <c r="I29" s="14" t="str">
        <f>IF($D29="","",IF(ISNUMBER($D29),$D29-TODAY(),"Check date"))</f>
        <v/>
      </c>
      <c r="J29" s="15" t="str">
        <f>IF(OR($A29="",$D29=""),"",IF(NOT(ISNUMBER($I29)),"Check date",IF($I29&lt;0,"Expired",IF($I29&lt;=Settings!$B$3,"Critical",IF($I29&lt;=Settings!$B$4,"Near expiry","OK")))))</f>
        <v/>
      </c>
      <c r="K29" s="16" t="str">
        <f>IF(OR($E29="",$F29=""),"",IF(AND(ISNUMBER($E29),ISNUMBER($F29)),$E29*$F29,"Check"))</f>
        <v/>
      </c>
      <c r="L29" s="17" t="str">
        <f>IF(OR($A29="",$D29="",$E29=""),"",IF(NOT(ISNUMBER($D29)),"",IF($D29&lt;TODAY(),"Do not sell",IF(N($E29)&lt;=0,"",COUNTIFS($A$2:$A$501,$A29,$D$2:$D$501,"&lt;"&amp;$D29,$D$2:$D$501,"&gt;="&amp;TODAY(),$E$2:$E$501,"&gt;0")+1))))</f>
        <v/>
      </c>
      <c r="M29" s="15" t="str">
        <f>IF($J29="Check date","Enter the expiry as a date",IF($J29="Expired","Take off the shelf: return or write off",IF($J29="Critical","Return now or sell first",IF($J29="Near expiry","Sell first; check the return window",""))))</f>
        <v/>
      </c>
    </row>
    <row r="30" spans="1:13" x14ac:dyDescent="0.25">
      <c r="A30" s="10"/>
      <c r="B30" s="10"/>
      <c r="C30" s="10"/>
      <c r="D30" s="11"/>
      <c r="E30" s="12"/>
      <c r="F30" s="13"/>
      <c r="G30" s="10"/>
      <c r="H30" s="10"/>
      <c r="I30" s="14" t="str">
        <f>IF($D30="","",IF(ISNUMBER($D30),$D30-TODAY(),"Check date"))</f>
        <v/>
      </c>
      <c r="J30" s="15" t="str">
        <f>IF(OR($A30="",$D30=""),"",IF(NOT(ISNUMBER($I30)),"Check date",IF($I30&lt;0,"Expired",IF($I30&lt;=Settings!$B$3,"Critical",IF($I30&lt;=Settings!$B$4,"Near expiry","OK")))))</f>
        <v/>
      </c>
      <c r="K30" s="16" t="str">
        <f>IF(OR($E30="",$F30=""),"",IF(AND(ISNUMBER($E30),ISNUMBER($F30)),$E30*$F30,"Check"))</f>
        <v/>
      </c>
      <c r="L30" s="17" t="str">
        <f>IF(OR($A30="",$D30="",$E30=""),"",IF(NOT(ISNUMBER($D30)),"",IF($D30&lt;TODAY(),"Do not sell",IF(N($E30)&lt;=0,"",COUNTIFS($A$2:$A$501,$A30,$D$2:$D$501,"&lt;"&amp;$D30,$D$2:$D$501,"&gt;="&amp;TODAY(),$E$2:$E$501,"&gt;0")+1))))</f>
        <v/>
      </c>
      <c r="M30" s="15" t="str">
        <f>IF($J30="Check date","Enter the expiry as a date",IF($J30="Expired","Take off the shelf: return or write off",IF($J30="Critical","Return now or sell first",IF($J30="Near expiry","Sell first; check the return window",""))))</f>
        <v/>
      </c>
    </row>
    <row r="31" spans="1:13" x14ac:dyDescent="0.25">
      <c r="A31" s="10"/>
      <c r="B31" s="10"/>
      <c r="C31" s="10"/>
      <c r="D31" s="11"/>
      <c r="E31" s="12"/>
      <c r="F31" s="13"/>
      <c r="G31" s="10"/>
      <c r="H31" s="10"/>
      <c r="I31" s="14" t="str">
        <f>IF($D31="","",IF(ISNUMBER($D31),$D31-TODAY(),"Check date"))</f>
        <v/>
      </c>
      <c r="J31" s="15" t="str">
        <f>IF(OR($A31="",$D31=""),"",IF(NOT(ISNUMBER($I31)),"Check date",IF($I31&lt;0,"Expired",IF($I31&lt;=Settings!$B$3,"Critical",IF($I31&lt;=Settings!$B$4,"Near expiry","OK")))))</f>
        <v/>
      </c>
      <c r="K31" s="16" t="str">
        <f>IF(OR($E31="",$F31=""),"",IF(AND(ISNUMBER($E31),ISNUMBER($F31)),$E31*$F31,"Check"))</f>
        <v/>
      </c>
      <c r="L31" s="17" t="str">
        <f>IF(OR($A31="",$D31="",$E31=""),"",IF(NOT(ISNUMBER($D31)),"",IF($D31&lt;TODAY(),"Do not sell",IF(N($E31)&lt;=0,"",COUNTIFS($A$2:$A$501,$A31,$D$2:$D$501,"&lt;"&amp;$D31,$D$2:$D$501,"&gt;="&amp;TODAY(),$E$2:$E$501,"&gt;0")+1))))</f>
        <v/>
      </c>
      <c r="M31" s="15" t="str">
        <f>IF($J31="Check date","Enter the expiry as a date",IF($J31="Expired","Take off the shelf: return or write off",IF($J31="Critical","Return now or sell first",IF($J31="Near expiry","Sell first; check the return window",""))))</f>
        <v/>
      </c>
    </row>
    <row r="32" spans="1:13" x14ac:dyDescent="0.25">
      <c r="A32" s="10"/>
      <c r="B32" s="10"/>
      <c r="C32" s="10"/>
      <c r="D32" s="11"/>
      <c r="E32" s="12"/>
      <c r="F32" s="13"/>
      <c r="G32" s="10"/>
      <c r="H32" s="10"/>
      <c r="I32" s="14" t="str">
        <f>IF($D32="","",IF(ISNUMBER($D32),$D32-TODAY(),"Check date"))</f>
        <v/>
      </c>
      <c r="J32" s="15" t="str">
        <f>IF(OR($A32="",$D32=""),"",IF(NOT(ISNUMBER($I32)),"Check date",IF($I32&lt;0,"Expired",IF($I32&lt;=Settings!$B$3,"Critical",IF($I32&lt;=Settings!$B$4,"Near expiry","OK")))))</f>
        <v/>
      </c>
      <c r="K32" s="16" t="str">
        <f>IF(OR($E32="",$F32=""),"",IF(AND(ISNUMBER($E32),ISNUMBER($F32)),$E32*$F32,"Check"))</f>
        <v/>
      </c>
      <c r="L32" s="17" t="str">
        <f>IF(OR($A32="",$D32="",$E32=""),"",IF(NOT(ISNUMBER($D32)),"",IF($D32&lt;TODAY(),"Do not sell",IF(N($E32)&lt;=0,"",COUNTIFS($A$2:$A$501,$A32,$D$2:$D$501,"&lt;"&amp;$D32,$D$2:$D$501,"&gt;="&amp;TODAY(),$E$2:$E$501,"&gt;0")+1))))</f>
        <v/>
      </c>
      <c r="M32" s="15" t="str">
        <f>IF($J32="Check date","Enter the expiry as a date",IF($J32="Expired","Take off the shelf: return or write off",IF($J32="Critical","Return now or sell first",IF($J32="Near expiry","Sell first; check the return window",""))))</f>
        <v/>
      </c>
    </row>
    <row r="33" spans="1:13" x14ac:dyDescent="0.25">
      <c r="A33" s="10"/>
      <c r="B33" s="10"/>
      <c r="C33" s="10"/>
      <c r="D33" s="11"/>
      <c r="E33" s="12"/>
      <c r="F33" s="13"/>
      <c r="G33" s="10"/>
      <c r="H33" s="10"/>
      <c r="I33" s="14" t="str">
        <f>IF($D33="","",IF(ISNUMBER($D33),$D33-TODAY(),"Check date"))</f>
        <v/>
      </c>
      <c r="J33" s="15" t="str">
        <f>IF(OR($A33="",$D33=""),"",IF(NOT(ISNUMBER($I33)),"Check date",IF($I33&lt;0,"Expired",IF($I33&lt;=Settings!$B$3,"Critical",IF($I33&lt;=Settings!$B$4,"Near expiry","OK")))))</f>
        <v/>
      </c>
      <c r="K33" s="16" t="str">
        <f>IF(OR($E33="",$F33=""),"",IF(AND(ISNUMBER($E33),ISNUMBER($F33)),$E33*$F33,"Check"))</f>
        <v/>
      </c>
      <c r="L33" s="17" t="str">
        <f>IF(OR($A33="",$D33="",$E33=""),"",IF(NOT(ISNUMBER($D33)),"",IF($D33&lt;TODAY(),"Do not sell",IF(N($E33)&lt;=0,"",COUNTIFS($A$2:$A$501,$A33,$D$2:$D$501,"&lt;"&amp;$D33,$D$2:$D$501,"&gt;="&amp;TODAY(),$E$2:$E$501,"&gt;0")+1))))</f>
        <v/>
      </c>
      <c r="M33" s="15" t="str">
        <f>IF($J33="Check date","Enter the expiry as a date",IF($J33="Expired","Take off the shelf: return or write off",IF($J33="Critical","Return now or sell first",IF($J33="Near expiry","Sell first; check the return window",""))))</f>
        <v/>
      </c>
    </row>
    <row r="34" spans="1:13" x14ac:dyDescent="0.25">
      <c r="A34" s="10"/>
      <c r="B34" s="10"/>
      <c r="C34" s="10"/>
      <c r="D34" s="11"/>
      <c r="E34" s="12"/>
      <c r="F34" s="13"/>
      <c r="G34" s="10"/>
      <c r="H34" s="10"/>
      <c r="I34" s="14" t="str">
        <f>IF($D34="","",IF(ISNUMBER($D34),$D34-TODAY(),"Check date"))</f>
        <v/>
      </c>
      <c r="J34" s="15" t="str">
        <f>IF(OR($A34="",$D34=""),"",IF(NOT(ISNUMBER($I34)),"Check date",IF($I34&lt;0,"Expired",IF($I34&lt;=Settings!$B$3,"Critical",IF($I34&lt;=Settings!$B$4,"Near expiry","OK")))))</f>
        <v/>
      </c>
      <c r="K34" s="16" t="str">
        <f>IF(OR($E34="",$F34=""),"",IF(AND(ISNUMBER($E34),ISNUMBER($F34)),$E34*$F34,"Check"))</f>
        <v/>
      </c>
      <c r="L34" s="17" t="str">
        <f>IF(OR($A34="",$D34="",$E34=""),"",IF(NOT(ISNUMBER($D34)),"",IF($D34&lt;TODAY(),"Do not sell",IF(N($E34)&lt;=0,"",COUNTIFS($A$2:$A$501,$A34,$D$2:$D$501,"&lt;"&amp;$D34,$D$2:$D$501,"&gt;="&amp;TODAY(),$E$2:$E$501,"&gt;0")+1))))</f>
        <v/>
      </c>
      <c r="M34" s="15" t="str">
        <f>IF($J34="Check date","Enter the expiry as a date",IF($J34="Expired","Take off the shelf: return or write off",IF($J34="Critical","Return now or sell first",IF($J34="Near expiry","Sell first; check the return window",""))))</f>
        <v/>
      </c>
    </row>
    <row r="35" spans="1:13" x14ac:dyDescent="0.25">
      <c r="A35" s="10"/>
      <c r="B35" s="10"/>
      <c r="C35" s="10"/>
      <c r="D35" s="11"/>
      <c r="E35" s="12"/>
      <c r="F35" s="13"/>
      <c r="G35" s="10"/>
      <c r="H35" s="10"/>
      <c r="I35" s="14" t="str">
        <f>IF($D35="","",IF(ISNUMBER($D35),$D35-TODAY(),"Check date"))</f>
        <v/>
      </c>
      <c r="J35" s="15" t="str">
        <f>IF(OR($A35="",$D35=""),"",IF(NOT(ISNUMBER($I35)),"Check date",IF($I35&lt;0,"Expired",IF($I35&lt;=Settings!$B$3,"Critical",IF($I35&lt;=Settings!$B$4,"Near expiry","OK")))))</f>
        <v/>
      </c>
      <c r="K35" s="16" t="str">
        <f>IF(OR($E35="",$F35=""),"",IF(AND(ISNUMBER($E35),ISNUMBER($F35)),$E35*$F35,"Check"))</f>
        <v/>
      </c>
      <c r="L35" s="17" t="str">
        <f>IF(OR($A35="",$D35="",$E35=""),"",IF(NOT(ISNUMBER($D35)),"",IF($D35&lt;TODAY(),"Do not sell",IF(N($E35)&lt;=0,"",COUNTIFS($A$2:$A$501,$A35,$D$2:$D$501,"&lt;"&amp;$D35,$D$2:$D$501,"&gt;="&amp;TODAY(),$E$2:$E$501,"&gt;0")+1))))</f>
        <v/>
      </c>
      <c r="M35" s="15" t="str">
        <f>IF($J35="Check date","Enter the expiry as a date",IF($J35="Expired","Take off the shelf: return or write off",IF($J35="Critical","Return now or sell first",IF($J35="Near expiry","Sell first; check the return window",""))))</f>
        <v/>
      </c>
    </row>
    <row r="36" spans="1:13" x14ac:dyDescent="0.25">
      <c r="A36" s="10"/>
      <c r="B36" s="10"/>
      <c r="C36" s="10"/>
      <c r="D36" s="11"/>
      <c r="E36" s="12"/>
      <c r="F36" s="13"/>
      <c r="G36" s="10"/>
      <c r="H36" s="10"/>
      <c r="I36" s="14" t="str">
        <f>IF($D36="","",IF(ISNUMBER($D36),$D36-TODAY(),"Check date"))</f>
        <v/>
      </c>
      <c r="J36" s="15" t="str">
        <f>IF(OR($A36="",$D36=""),"",IF(NOT(ISNUMBER($I36)),"Check date",IF($I36&lt;0,"Expired",IF($I36&lt;=Settings!$B$3,"Critical",IF($I36&lt;=Settings!$B$4,"Near expiry","OK")))))</f>
        <v/>
      </c>
      <c r="K36" s="16" t="str">
        <f>IF(OR($E36="",$F36=""),"",IF(AND(ISNUMBER($E36),ISNUMBER($F36)),$E36*$F36,"Check"))</f>
        <v/>
      </c>
      <c r="L36" s="17" t="str">
        <f>IF(OR($A36="",$D36="",$E36=""),"",IF(NOT(ISNUMBER($D36)),"",IF($D36&lt;TODAY(),"Do not sell",IF(N($E36)&lt;=0,"",COUNTIFS($A$2:$A$501,$A36,$D$2:$D$501,"&lt;"&amp;$D36,$D$2:$D$501,"&gt;="&amp;TODAY(),$E$2:$E$501,"&gt;0")+1))))</f>
        <v/>
      </c>
      <c r="M36" s="15" t="str">
        <f>IF($J36="Check date","Enter the expiry as a date",IF($J36="Expired","Take off the shelf: return or write off",IF($J36="Critical","Return now or sell first",IF($J36="Near expiry","Sell first; check the return window",""))))</f>
        <v/>
      </c>
    </row>
    <row r="37" spans="1:13" x14ac:dyDescent="0.25">
      <c r="A37" s="10"/>
      <c r="B37" s="10"/>
      <c r="C37" s="10"/>
      <c r="D37" s="11"/>
      <c r="E37" s="12"/>
      <c r="F37" s="13"/>
      <c r="G37" s="10"/>
      <c r="H37" s="10"/>
      <c r="I37" s="14" t="str">
        <f>IF($D37="","",IF(ISNUMBER($D37),$D37-TODAY(),"Check date"))</f>
        <v/>
      </c>
      <c r="J37" s="15" t="str">
        <f>IF(OR($A37="",$D37=""),"",IF(NOT(ISNUMBER($I37)),"Check date",IF($I37&lt;0,"Expired",IF($I37&lt;=Settings!$B$3,"Critical",IF($I37&lt;=Settings!$B$4,"Near expiry","OK")))))</f>
        <v/>
      </c>
      <c r="K37" s="16" t="str">
        <f>IF(OR($E37="",$F37=""),"",IF(AND(ISNUMBER($E37),ISNUMBER($F37)),$E37*$F37,"Check"))</f>
        <v/>
      </c>
      <c r="L37" s="17" t="str">
        <f>IF(OR($A37="",$D37="",$E37=""),"",IF(NOT(ISNUMBER($D37)),"",IF($D37&lt;TODAY(),"Do not sell",IF(N($E37)&lt;=0,"",COUNTIFS($A$2:$A$501,$A37,$D$2:$D$501,"&lt;"&amp;$D37,$D$2:$D$501,"&gt;="&amp;TODAY(),$E$2:$E$501,"&gt;0")+1))))</f>
        <v/>
      </c>
      <c r="M37" s="15" t="str">
        <f>IF($J37="Check date","Enter the expiry as a date",IF($J37="Expired","Take off the shelf: return or write off",IF($J37="Critical","Return now or sell first",IF($J37="Near expiry","Sell first; check the return window",""))))</f>
        <v/>
      </c>
    </row>
    <row r="38" spans="1:13" x14ac:dyDescent="0.25">
      <c r="A38" s="10"/>
      <c r="B38" s="10"/>
      <c r="C38" s="10"/>
      <c r="D38" s="11"/>
      <c r="E38" s="12"/>
      <c r="F38" s="13"/>
      <c r="G38" s="10"/>
      <c r="H38" s="10"/>
      <c r="I38" s="14" t="str">
        <f>IF($D38="","",IF(ISNUMBER($D38),$D38-TODAY(),"Check date"))</f>
        <v/>
      </c>
      <c r="J38" s="15" t="str">
        <f>IF(OR($A38="",$D38=""),"",IF(NOT(ISNUMBER($I38)),"Check date",IF($I38&lt;0,"Expired",IF($I38&lt;=Settings!$B$3,"Critical",IF($I38&lt;=Settings!$B$4,"Near expiry","OK")))))</f>
        <v/>
      </c>
      <c r="K38" s="16" t="str">
        <f>IF(OR($E38="",$F38=""),"",IF(AND(ISNUMBER($E38),ISNUMBER($F38)),$E38*$F38,"Check"))</f>
        <v/>
      </c>
      <c r="L38" s="17" t="str">
        <f>IF(OR($A38="",$D38="",$E38=""),"",IF(NOT(ISNUMBER($D38)),"",IF($D38&lt;TODAY(),"Do not sell",IF(N($E38)&lt;=0,"",COUNTIFS($A$2:$A$501,$A38,$D$2:$D$501,"&lt;"&amp;$D38,$D$2:$D$501,"&gt;="&amp;TODAY(),$E$2:$E$501,"&gt;0")+1))))</f>
        <v/>
      </c>
      <c r="M38" s="15" t="str">
        <f>IF($J38="Check date","Enter the expiry as a date",IF($J38="Expired","Take off the shelf: return or write off",IF($J38="Critical","Return now or sell first",IF($J38="Near expiry","Sell first; check the return window",""))))</f>
        <v/>
      </c>
    </row>
    <row r="39" spans="1:13" x14ac:dyDescent="0.25">
      <c r="A39" s="10"/>
      <c r="B39" s="10"/>
      <c r="C39" s="10"/>
      <c r="D39" s="11"/>
      <c r="E39" s="12"/>
      <c r="F39" s="13"/>
      <c r="G39" s="10"/>
      <c r="H39" s="10"/>
      <c r="I39" s="14" t="str">
        <f>IF($D39="","",IF(ISNUMBER($D39),$D39-TODAY(),"Check date"))</f>
        <v/>
      </c>
      <c r="J39" s="15" t="str">
        <f>IF(OR($A39="",$D39=""),"",IF(NOT(ISNUMBER($I39)),"Check date",IF($I39&lt;0,"Expired",IF($I39&lt;=Settings!$B$3,"Critical",IF($I39&lt;=Settings!$B$4,"Near expiry","OK")))))</f>
        <v/>
      </c>
      <c r="K39" s="16" t="str">
        <f>IF(OR($E39="",$F39=""),"",IF(AND(ISNUMBER($E39),ISNUMBER($F39)),$E39*$F39,"Check"))</f>
        <v/>
      </c>
      <c r="L39" s="17" t="str">
        <f>IF(OR($A39="",$D39="",$E39=""),"",IF(NOT(ISNUMBER($D39)),"",IF($D39&lt;TODAY(),"Do not sell",IF(N($E39)&lt;=0,"",COUNTIFS($A$2:$A$501,$A39,$D$2:$D$501,"&lt;"&amp;$D39,$D$2:$D$501,"&gt;="&amp;TODAY(),$E$2:$E$501,"&gt;0")+1))))</f>
        <v/>
      </c>
      <c r="M39" s="15" t="str">
        <f>IF($J39="Check date","Enter the expiry as a date",IF($J39="Expired","Take off the shelf: return or write off",IF($J39="Critical","Return now or sell first",IF($J39="Near expiry","Sell first; check the return window",""))))</f>
        <v/>
      </c>
    </row>
    <row r="40" spans="1:13" x14ac:dyDescent="0.25">
      <c r="A40" s="10"/>
      <c r="B40" s="10"/>
      <c r="C40" s="10"/>
      <c r="D40" s="11"/>
      <c r="E40" s="12"/>
      <c r="F40" s="13"/>
      <c r="G40" s="10"/>
      <c r="H40" s="10"/>
      <c r="I40" s="14" t="str">
        <f>IF($D40="","",IF(ISNUMBER($D40),$D40-TODAY(),"Check date"))</f>
        <v/>
      </c>
      <c r="J40" s="15" t="str">
        <f>IF(OR($A40="",$D40=""),"",IF(NOT(ISNUMBER($I40)),"Check date",IF($I40&lt;0,"Expired",IF($I40&lt;=Settings!$B$3,"Critical",IF($I40&lt;=Settings!$B$4,"Near expiry","OK")))))</f>
        <v/>
      </c>
      <c r="K40" s="16" t="str">
        <f>IF(OR($E40="",$F40=""),"",IF(AND(ISNUMBER($E40),ISNUMBER($F40)),$E40*$F40,"Check"))</f>
        <v/>
      </c>
      <c r="L40" s="17" t="str">
        <f>IF(OR($A40="",$D40="",$E40=""),"",IF(NOT(ISNUMBER($D40)),"",IF($D40&lt;TODAY(),"Do not sell",IF(N($E40)&lt;=0,"",COUNTIFS($A$2:$A$501,$A40,$D$2:$D$501,"&lt;"&amp;$D40,$D$2:$D$501,"&gt;="&amp;TODAY(),$E$2:$E$501,"&gt;0")+1))))</f>
        <v/>
      </c>
      <c r="M40" s="15" t="str">
        <f>IF($J40="Check date","Enter the expiry as a date",IF($J40="Expired","Take off the shelf: return or write off",IF($J40="Critical","Return now or sell first",IF($J40="Near expiry","Sell first; check the return window",""))))</f>
        <v/>
      </c>
    </row>
    <row r="41" spans="1:13" x14ac:dyDescent="0.25">
      <c r="A41" s="10"/>
      <c r="B41" s="10"/>
      <c r="C41" s="10"/>
      <c r="D41" s="11"/>
      <c r="E41" s="12"/>
      <c r="F41" s="13"/>
      <c r="G41" s="10"/>
      <c r="H41" s="10"/>
      <c r="I41" s="14" t="str">
        <f>IF($D41="","",IF(ISNUMBER($D41),$D41-TODAY(),"Check date"))</f>
        <v/>
      </c>
      <c r="J41" s="15" t="str">
        <f>IF(OR($A41="",$D41=""),"",IF(NOT(ISNUMBER($I41)),"Check date",IF($I41&lt;0,"Expired",IF($I41&lt;=Settings!$B$3,"Critical",IF($I41&lt;=Settings!$B$4,"Near expiry","OK")))))</f>
        <v/>
      </c>
      <c r="K41" s="16" t="str">
        <f>IF(OR($E41="",$F41=""),"",IF(AND(ISNUMBER($E41),ISNUMBER($F41)),$E41*$F41,"Check"))</f>
        <v/>
      </c>
      <c r="L41" s="17" t="str">
        <f>IF(OR($A41="",$D41="",$E41=""),"",IF(NOT(ISNUMBER($D41)),"",IF($D41&lt;TODAY(),"Do not sell",IF(N($E41)&lt;=0,"",COUNTIFS($A$2:$A$501,$A41,$D$2:$D$501,"&lt;"&amp;$D41,$D$2:$D$501,"&gt;="&amp;TODAY(),$E$2:$E$501,"&gt;0")+1))))</f>
        <v/>
      </c>
      <c r="M41" s="15" t="str">
        <f>IF($J41="Check date","Enter the expiry as a date",IF($J41="Expired","Take off the shelf: return or write off",IF($J41="Critical","Return now or sell first",IF($J41="Near expiry","Sell first; check the return window",""))))</f>
        <v/>
      </c>
    </row>
    <row r="42" spans="1:13" x14ac:dyDescent="0.25">
      <c r="A42" s="10"/>
      <c r="B42" s="10"/>
      <c r="C42" s="10"/>
      <c r="D42" s="11"/>
      <c r="E42" s="12"/>
      <c r="F42" s="13"/>
      <c r="G42" s="10"/>
      <c r="H42" s="10"/>
      <c r="I42" s="14" t="str">
        <f>IF($D42="","",IF(ISNUMBER($D42),$D42-TODAY(),"Check date"))</f>
        <v/>
      </c>
      <c r="J42" s="15" t="str">
        <f>IF(OR($A42="",$D42=""),"",IF(NOT(ISNUMBER($I42)),"Check date",IF($I42&lt;0,"Expired",IF($I42&lt;=Settings!$B$3,"Critical",IF($I42&lt;=Settings!$B$4,"Near expiry","OK")))))</f>
        <v/>
      </c>
      <c r="K42" s="16" t="str">
        <f>IF(OR($E42="",$F42=""),"",IF(AND(ISNUMBER($E42),ISNUMBER($F42)),$E42*$F42,"Check"))</f>
        <v/>
      </c>
      <c r="L42" s="17" t="str">
        <f>IF(OR($A42="",$D42="",$E42=""),"",IF(NOT(ISNUMBER($D42)),"",IF($D42&lt;TODAY(),"Do not sell",IF(N($E42)&lt;=0,"",COUNTIFS($A$2:$A$501,$A42,$D$2:$D$501,"&lt;"&amp;$D42,$D$2:$D$501,"&gt;="&amp;TODAY(),$E$2:$E$501,"&gt;0")+1))))</f>
        <v/>
      </c>
      <c r="M42" s="15" t="str">
        <f>IF($J42="Check date","Enter the expiry as a date",IF($J42="Expired","Take off the shelf: return or write off",IF($J42="Critical","Return now or sell first",IF($J42="Near expiry","Sell first; check the return window",""))))</f>
        <v/>
      </c>
    </row>
    <row r="43" spans="1:13" x14ac:dyDescent="0.25">
      <c r="A43" s="10"/>
      <c r="B43" s="10"/>
      <c r="C43" s="10"/>
      <c r="D43" s="11"/>
      <c r="E43" s="12"/>
      <c r="F43" s="13"/>
      <c r="G43" s="10"/>
      <c r="H43" s="10"/>
      <c r="I43" s="14" t="str">
        <f>IF($D43="","",IF(ISNUMBER($D43),$D43-TODAY(),"Check date"))</f>
        <v/>
      </c>
      <c r="J43" s="15" t="str">
        <f>IF(OR($A43="",$D43=""),"",IF(NOT(ISNUMBER($I43)),"Check date",IF($I43&lt;0,"Expired",IF($I43&lt;=Settings!$B$3,"Critical",IF($I43&lt;=Settings!$B$4,"Near expiry","OK")))))</f>
        <v/>
      </c>
      <c r="K43" s="16" t="str">
        <f>IF(OR($E43="",$F43=""),"",IF(AND(ISNUMBER($E43),ISNUMBER($F43)),$E43*$F43,"Check"))</f>
        <v/>
      </c>
      <c r="L43" s="17" t="str">
        <f>IF(OR($A43="",$D43="",$E43=""),"",IF(NOT(ISNUMBER($D43)),"",IF($D43&lt;TODAY(),"Do not sell",IF(N($E43)&lt;=0,"",COUNTIFS($A$2:$A$501,$A43,$D$2:$D$501,"&lt;"&amp;$D43,$D$2:$D$501,"&gt;="&amp;TODAY(),$E$2:$E$501,"&gt;0")+1))))</f>
        <v/>
      </c>
      <c r="M43" s="15" t="str">
        <f>IF($J43="Check date","Enter the expiry as a date",IF($J43="Expired","Take off the shelf: return or write off",IF($J43="Critical","Return now or sell first",IF($J43="Near expiry","Sell first; check the return window",""))))</f>
        <v/>
      </c>
    </row>
    <row r="44" spans="1:13" x14ac:dyDescent="0.25">
      <c r="A44" s="10"/>
      <c r="B44" s="10"/>
      <c r="C44" s="10"/>
      <c r="D44" s="11"/>
      <c r="E44" s="12"/>
      <c r="F44" s="13"/>
      <c r="G44" s="10"/>
      <c r="H44" s="10"/>
      <c r="I44" s="14" t="str">
        <f>IF($D44="","",IF(ISNUMBER($D44),$D44-TODAY(),"Check date"))</f>
        <v/>
      </c>
      <c r="J44" s="15" t="str">
        <f>IF(OR($A44="",$D44=""),"",IF(NOT(ISNUMBER($I44)),"Check date",IF($I44&lt;0,"Expired",IF($I44&lt;=Settings!$B$3,"Critical",IF($I44&lt;=Settings!$B$4,"Near expiry","OK")))))</f>
        <v/>
      </c>
      <c r="K44" s="16" t="str">
        <f>IF(OR($E44="",$F44=""),"",IF(AND(ISNUMBER($E44),ISNUMBER($F44)),$E44*$F44,"Check"))</f>
        <v/>
      </c>
      <c r="L44" s="17" t="str">
        <f>IF(OR($A44="",$D44="",$E44=""),"",IF(NOT(ISNUMBER($D44)),"",IF($D44&lt;TODAY(),"Do not sell",IF(N($E44)&lt;=0,"",COUNTIFS($A$2:$A$501,$A44,$D$2:$D$501,"&lt;"&amp;$D44,$D$2:$D$501,"&gt;="&amp;TODAY(),$E$2:$E$501,"&gt;0")+1))))</f>
        <v/>
      </c>
      <c r="M44" s="15" t="str">
        <f>IF($J44="Check date","Enter the expiry as a date",IF($J44="Expired","Take off the shelf: return or write off",IF($J44="Critical","Return now or sell first",IF($J44="Near expiry","Sell first; check the return window",""))))</f>
        <v/>
      </c>
    </row>
    <row r="45" spans="1:13" x14ac:dyDescent="0.25">
      <c r="A45" s="10"/>
      <c r="B45" s="10"/>
      <c r="C45" s="10"/>
      <c r="D45" s="11"/>
      <c r="E45" s="12"/>
      <c r="F45" s="13"/>
      <c r="G45" s="10"/>
      <c r="H45" s="10"/>
      <c r="I45" s="14" t="str">
        <f>IF($D45="","",IF(ISNUMBER($D45),$D45-TODAY(),"Check date"))</f>
        <v/>
      </c>
      <c r="J45" s="15" t="str">
        <f>IF(OR($A45="",$D45=""),"",IF(NOT(ISNUMBER($I45)),"Check date",IF($I45&lt;0,"Expired",IF($I45&lt;=Settings!$B$3,"Critical",IF($I45&lt;=Settings!$B$4,"Near expiry","OK")))))</f>
        <v/>
      </c>
      <c r="K45" s="16" t="str">
        <f>IF(OR($E45="",$F45=""),"",IF(AND(ISNUMBER($E45),ISNUMBER($F45)),$E45*$F45,"Check"))</f>
        <v/>
      </c>
      <c r="L45" s="17" t="str">
        <f>IF(OR($A45="",$D45="",$E45=""),"",IF(NOT(ISNUMBER($D45)),"",IF($D45&lt;TODAY(),"Do not sell",IF(N($E45)&lt;=0,"",COUNTIFS($A$2:$A$501,$A45,$D$2:$D$501,"&lt;"&amp;$D45,$D$2:$D$501,"&gt;="&amp;TODAY(),$E$2:$E$501,"&gt;0")+1))))</f>
        <v/>
      </c>
      <c r="M45" s="15" t="str">
        <f>IF($J45="Check date","Enter the expiry as a date",IF($J45="Expired","Take off the shelf: return or write off",IF($J45="Critical","Return now or sell first",IF($J45="Near expiry","Sell first; check the return window",""))))</f>
        <v/>
      </c>
    </row>
    <row r="46" spans="1:13" x14ac:dyDescent="0.25">
      <c r="A46" s="10"/>
      <c r="B46" s="10"/>
      <c r="C46" s="10"/>
      <c r="D46" s="11"/>
      <c r="E46" s="12"/>
      <c r="F46" s="13"/>
      <c r="G46" s="10"/>
      <c r="H46" s="10"/>
      <c r="I46" s="14" t="str">
        <f>IF($D46="","",IF(ISNUMBER($D46),$D46-TODAY(),"Check date"))</f>
        <v/>
      </c>
      <c r="J46" s="15" t="str">
        <f>IF(OR($A46="",$D46=""),"",IF(NOT(ISNUMBER($I46)),"Check date",IF($I46&lt;0,"Expired",IF($I46&lt;=Settings!$B$3,"Critical",IF($I46&lt;=Settings!$B$4,"Near expiry","OK")))))</f>
        <v/>
      </c>
      <c r="K46" s="16" t="str">
        <f>IF(OR($E46="",$F46=""),"",IF(AND(ISNUMBER($E46),ISNUMBER($F46)),$E46*$F46,"Check"))</f>
        <v/>
      </c>
      <c r="L46" s="17" t="str">
        <f>IF(OR($A46="",$D46="",$E46=""),"",IF(NOT(ISNUMBER($D46)),"",IF($D46&lt;TODAY(),"Do not sell",IF(N($E46)&lt;=0,"",COUNTIFS($A$2:$A$501,$A46,$D$2:$D$501,"&lt;"&amp;$D46,$D$2:$D$501,"&gt;="&amp;TODAY(),$E$2:$E$501,"&gt;0")+1))))</f>
        <v/>
      </c>
      <c r="M46" s="15" t="str">
        <f>IF($J46="Check date","Enter the expiry as a date",IF($J46="Expired","Take off the shelf: return or write off",IF($J46="Critical","Return now or sell first",IF($J46="Near expiry","Sell first; check the return window",""))))</f>
        <v/>
      </c>
    </row>
    <row r="47" spans="1:13" x14ac:dyDescent="0.25">
      <c r="A47" s="10"/>
      <c r="B47" s="10"/>
      <c r="C47" s="10"/>
      <c r="D47" s="11"/>
      <c r="E47" s="12"/>
      <c r="F47" s="13"/>
      <c r="G47" s="10"/>
      <c r="H47" s="10"/>
      <c r="I47" s="14" t="str">
        <f>IF($D47="","",IF(ISNUMBER($D47),$D47-TODAY(),"Check date"))</f>
        <v/>
      </c>
      <c r="J47" s="15" t="str">
        <f>IF(OR($A47="",$D47=""),"",IF(NOT(ISNUMBER($I47)),"Check date",IF($I47&lt;0,"Expired",IF($I47&lt;=Settings!$B$3,"Critical",IF($I47&lt;=Settings!$B$4,"Near expiry","OK")))))</f>
        <v/>
      </c>
      <c r="K47" s="16" t="str">
        <f>IF(OR($E47="",$F47=""),"",IF(AND(ISNUMBER($E47),ISNUMBER($F47)),$E47*$F47,"Check"))</f>
        <v/>
      </c>
      <c r="L47" s="17" t="str">
        <f>IF(OR($A47="",$D47="",$E47=""),"",IF(NOT(ISNUMBER($D47)),"",IF($D47&lt;TODAY(),"Do not sell",IF(N($E47)&lt;=0,"",COUNTIFS($A$2:$A$501,$A47,$D$2:$D$501,"&lt;"&amp;$D47,$D$2:$D$501,"&gt;="&amp;TODAY(),$E$2:$E$501,"&gt;0")+1))))</f>
        <v/>
      </c>
      <c r="M47" s="15" t="str">
        <f>IF($J47="Check date","Enter the expiry as a date",IF($J47="Expired","Take off the shelf: return or write off",IF($J47="Critical","Return now or sell first",IF($J47="Near expiry","Sell first; check the return window",""))))</f>
        <v/>
      </c>
    </row>
    <row r="48" spans="1:13" x14ac:dyDescent="0.25">
      <c r="A48" s="10"/>
      <c r="B48" s="10"/>
      <c r="C48" s="10"/>
      <c r="D48" s="11"/>
      <c r="E48" s="12"/>
      <c r="F48" s="13"/>
      <c r="G48" s="10"/>
      <c r="H48" s="10"/>
      <c r="I48" s="14" t="str">
        <f>IF($D48="","",IF(ISNUMBER($D48),$D48-TODAY(),"Check date"))</f>
        <v/>
      </c>
      <c r="J48" s="15" t="str">
        <f>IF(OR($A48="",$D48=""),"",IF(NOT(ISNUMBER($I48)),"Check date",IF($I48&lt;0,"Expired",IF($I48&lt;=Settings!$B$3,"Critical",IF($I48&lt;=Settings!$B$4,"Near expiry","OK")))))</f>
        <v/>
      </c>
      <c r="K48" s="16" t="str">
        <f>IF(OR($E48="",$F48=""),"",IF(AND(ISNUMBER($E48),ISNUMBER($F48)),$E48*$F48,"Check"))</f>
        <v/>
      </c>
      <c r="L48" s="17" t="str">
        <f>IF(OR($A48="",$D48="",$E48=""),"",IF(NOT(ISNUMBER($D48)),"",IF($D48&lt;TODAY(),"Do not sell",IF(N($E48)&lt;=0,"",COUNTIFS($A$2:$A$501,$A48,$D$2:$D$501,"&lt;"&amp;$D48,$D$2:$D$501,"&gt;="&amp;TODAY(),$E$2:$E$501,"&gt;0")+1))))</f>
        <v/>
      </c>
      <c r="M48" s="15" t="str">
        <f>IF($J48="Check date","Enter the expiry as a date",IF($J48="Expired","Take off the shelf: return or write off",IF($J48="Critical","Return now or sell first",IF($J48="Near expiry","Sell first; check the return window",""))))</f>
        <v/>
      </c>
    </row>
    <row r="49" spans="1:13" x14ac:dyDescent="0.25">
      <c r="A49" s="10"/>
      <c r="B49" s="10"/>
      <c r="C49" s="10"/>
      <c r="D49" s="11"/>
      <c r="E49" s="12"/>
      <c r="F49" s="13"/>
      <c r="G49" s="10"/>
      <c r="H49" s="10"/>
      <c r="I49" s="14" t="str">
        <f>IF($D49="","",IF(ISNUMBER($D49),$D49-TODAY(),"Check date"))</f>
        <v/>
      </c>
      <c r="J49" s="15" t="str">
        <f>IF(OR($A49="",$D49=""),"",IF(NOT(ISNUMBER($I49)),"Check date",IF($I49&lt;0,"Expired",IF($I49&lt;=Settings!$B$3,"Critical",IF($I49&lt;=Settings!$B$4,"Near expiry","OK")))))</f>
        <v/>
      </c>
      <c r="K49" s="16" t="str">
        <f>IF(OR($E49="",$F49=""),"",IF(AND(ISNUMBER($E49),ISNUMBER($F49)),$E49*$F49,"Check"))</f>
        <v/>
      </c>
      <c r="L49" s="17" t="str">
        <f>IF(OR($A49="",$D49="",$E49=""),"",IF(NOT(ISNUMBER($D49)),"",IF($D49&lt;TODAY(),"Do not sell",IF(N($E49)&lt;=0,"",COUNTIFS($A$2:$A$501,$A49,$D$2:$D$501,"&lt;"&amp;$D49,$D$2:$D$501,"&gt;="&amp;TODAY(),$E$2:$E$501,"&gt;0")+1))))</f>
        <v/>
      </c>
      <c r="M49" s="15" t="str">
        <f>IF($J49="Check date","Enter the expiry as a date",IF($J49="Expired","Take off the shelf: return or write off",IF($J49="Critical","Return now or sell first",IF($J49="Near expiry","Sell first; check the return window",""))))</f>
        <v/>
      </c>
    </row>
    <row r="50" spans="1:13" x14ac:dyDescent="0.25">
      <c r="A50" s="10"/>
      <c r="B50" s="10"/>
      <c r="C50" s="10"/>
      <c r="D50" s="11"/>
      <c r="E50" s="12"/>
      <c r="F50" s="13"/>
      <c r="G50" s="10"/>
      <c r="H50" s="10"/>
      <c r="I50" s="14" t="str">
        <f>IF($D50="","",IF(ISNUMBER($D50),$D50-TODAY(),"Check date"))</f>
        <v/>
      </c>
      <c r="J50" s="15" t="str">
        <f>IF(OR($A50="",$D50=""),"",IF(NOT(ISNUMBER($I50)),"Check date",IF($I50&lt;0,"Expired",IF($I50&lt;=Settings!$B$3,"Critical",IF($I50&lt;=Settings!$B$4,"Near expiry","OK")))))</f>
        <v/>
      </c>
      <c r="K50" s="16" t="str">
        <f>IF(OR($E50="",$F50=""),"",IF(AND(ISNUMBER($E50),ISNUMBER($F50)),$E50*$F50,"Check"))</f>
        <v/>
      </c>
      <c r="L50" s="17" t="str">
        <f>IF(OR($A50="",$D50="",$E50=""),"",IF(NOT(ISNUMBER($D50)),"",IF($D50&lt;TODAY(),"Do not sell",IF(N($E50)&lt;=0,"",COUNTIFS($A$2:$A$501,$A50,$D$2:$D$501,"&lt;"&amp;$D50,$D$2:$D$501,"&gt;="&amp;TODAY(),$E$2:$E$501,"&gt;0")+1))))</f>
        <v/>
      </c>
      <c r="M50" s="15" t="str">
        <f>IF($J50="Check date","Enter the expiry as a date",IF($J50="Expired","Take off the shelf: return or write off",IF($J50="Critical","Return now or sell first",IF($J50="Near expiry","Sell first; check the return window",""))))</f>
        <v/>
      </c>
    </row>
    <row r="51" spans="1:13" x14ac:dyDescent="0.25">
      <c r="A51" s="10"/>
      <c r="B51" s="10"/>
      <c r="C51" s="10"/>
      <c r="D51" s="11"/>
      <c r="E51" s="12"/>
      <c r="F51" s="13"/>
      <c r="G51" s="10"/>
      <c r="H51" s="10"/>
      <c r="I51" s="14" t="str">
        <f>IF($D51="","",IF(ISNUMBER($D51),$D51-TODAY(),"Check date"))</f>
        <v/>
      </c>
      <c r="J51" s="15" t="str">
        <f>IF(OR($A51="",$D51=""),"",IF(NOT(ISNUMBER($I51)),"Check date",IF($I51&lt;0,"Expired",IF($I51&lt;=Settings!$B$3,"Critical",IF($I51&lt;=Settings!$B$4,"Near expiry","OK")))))</f>
        <v/>
      </c>
      <c r="K51" s="16" t="str">
        <f>IF(OR($E51="",$F51=""),"",IF(AND(ISNUMBER($E51),ISNUMBER($F51)),$E51*$F51,"Check"))</f>
        <v/>
      </c>
      <c r="L51" s="17" t="str">
        <f>IF(OR($A51="",$D51="",$E51=""),"",IF(NOT(ISNUMBER($D51)),"",IF($D51&lt;TODAY(),"Do not sell",IF(N($E51)&lt;=0,"",COUNTIFS($A$2:$A$501,$A51,$D$2:$D$501,"&lt;"&amp;$D51,$D$2:$D$501,"&gt;="&amp;TODAY(),$E$2:$E$501,"&gt;0")+1))))</f>
        <v/>
      </c>
      <c r="M51" s="15" t="str">
        <f>IF($J51="Check date","Enter the expiry as a date",IF($J51="Expired","Take off the shelf: return or write off",IF($J51="Critical","Return now or sell first",IF($J51="Near expiry","Sell first; check the return window",""))))</f>
        <v/>
      </c>
    </row>
    <row r="52" spans="1:13" x14ac:dyDescent="0.25">
      <c r="A52" s="10"/>
      <c r="B52" s="10"/>
      <c r="C52" s="10"/>
      <c r="D52" s="11"/>
      <c r="E52" s="12"/>
      <c r="F52" s="13"/>
      <c r="G52" s="10"/>
      <c r="H52" s="10"/>
      <c r="I52" s="14" t="str">
        <f>IF($D52="","",IF(ISNUMBER($D52),$D52-TODAY(),"Check date"))</f>
        <v/>
      </c>
      <c r="J52" s="15" t="str">
        <f>IF(OR($A52="",$D52=""),"",IF(NOT(ISNUMBER($I52)),"Check date",IF($I52&lt;0,"Expired",IF($I52&lt;=Settings!$B$3,"Critical",IF($I52&lt;=Settings!$B$4,"Near expiry","OK")))))</f>
        <v/>
      </c>
      <c r="K52" s="16" t="str">
        <f>IF(OR($E52="",$F52=""),"",IF(AND(ISNUMBER($E52),ISNUMBER($F52)),$E52*$F52,"Check"))</f>
        <v/>
      </c>
      <c r="L52" s="17" t="str">
        <f>IF(OR($A52="",$D52="",$E52=""),"",IF(NOT(ISNUMBER($D52)),"",IF($D52&lt;TODAY(),"Do not sell",IF(N($E52)&lt;=0,"",COUNTIFS($A$2:$A$501,$A52,$D$2:$D$501,"&lt;"&amp;$D52,$D$2:$D$501,"&gt;="&amp;TODAY(),$E$2:$E$501,"&gt;0")+1))))</f>
        <v/>
      </c>
      <c r="M52" s="15" t="str">
        <f>IF($J52="Check date","Enter the expiry as a date",IF($J52="Expired","Take off the shelf: return or write off",IF($J52="Critical","Return now or sell first",IF($J52="Near expiry","Sell first; check the return window",""))))</f>
        <v/>
      </c>
    </row>
    <row r="53" spans="1:13" x14ac:dyDescent="0.25">
      <c r="A53" s="10"/>
      <c r="B53" s="10"/>
      <c r="C53" s="10"/>
      <c r="D53" s="11"/>
      <c r="E53" s="12"/>
      <c r="F53" s="13"/>
      <c r="G53" s="10"/>
      <c r="H53" s="10"/>
      <c r="I53" s="14" t="str">
        <f>IF($D53="","",IF(ISNUMBER($D53),$D53-TODAY(),"Check date"))</f>
        <v/>
      </c>
      <c r="J53" s="15" t="str">
        <f>IF(OR($A53="",$D53=""),"",IF(NOT(ISNUMBER($I53)),"Check date",IF($I53&lt;0,"Expired",IF($I53&lt;=Settings!$B$3,"Critical",IF($I53&lt;=Settings!$B$4,"Near expiry","OK")))))</f>
        <v/>
      </c>
      <c r="K53" s="16" t="str">
        <f>IF(OR($E53="",$F53=""),"",IF(AND(ISNUMBER($E53),ISNUMBER($F53)),$E53*$F53,"Check"))</f>
        <v/>
      </c>
      <c r="L53" s="17" t="str">
        <f>IF(OR($A53="",$D53="",$E53=""),"",IF(NOT(ISNUMBER($D53)),"",IF($D53&lt;TODAY(),"Do not sell",IF(N($E53)&lt;=0,"",COUNTIFS($A$2:$A$501,$A53,$D$2:$D$501,"&lt;"&amp;$D53,$D$2:$D$501,"&gt;="&amp;TODAY(),$E$2:$E$501,"&gt;0")+1))))</f>
        <v/>
      </c>
      <c r="M53" s="15" t="str">
        <f>IF($J53="Check date","Enter the expiry as a date",IF($J53="Expired","Take off the shelf: return or write off",IF($J53="Critical","Return now or sell first",IF($J53="Near expiry","Sell first; check the return window",""))))</f>
        <v/>
      </c>
    </row>
    <row r="54" spans="1:13" x14ac:dyDescent="0.25">
      <c r="A54" s="10"/>
      <c r="B54" s="10"/>
      <c r="C54" s="10"/>
      <c r="D54" s="11"/>
      <c r="E54" s="12"/>
      <c r="F54" s="13"/>
      <c r="G54" s="10"/>
      <c r="H54" s="10"/>
      <c r="I54" s="14" t="str">
        <f>IF($D54="","",IF(ISNUMBER($D54),$D54-TODAY(),"Check date"))</f>
        <v/>
      </c>
      <c r="J54" s="15" t="str">
        <f>IF(OR($A54="",$D54=""),"",IF(NOT(ISNUMBER($I54)),"Check date",IF($I54&lt;0,"Expired",IF($I54&lt;=Settings!$B$3,"Critical",IF($I54&lt;=Settings!$B$4,"Near expiry","OK")))))</f>
        <v/>
      </c>
      <c r="K54" s="16" t="str">
        <f>IF(OR($E54="",$F54=""),"",IF(AND(ISNUMBER($E54),ISNUMBER($F54)),$E54*$F54,"Check"))</f>
        <v/>
      </c>
      <c r="L54" s="17" t="str">
        <f>IF(OR($A54="",$D54="",$E54=""),"",IF(NOT(ISNUMBER($D54)),"",IF($D54&lt;TODAY(),"Do not sell",IF(N($E54)&lt;=0,"",COUNTIFS($A$2:$A$501,$A54,$D$2:$D$501,"&lt;"&amp;$D54,$D$2:$D$501,"&gt;="&amp;TODAY(),$E$2:$E$501,"&gt;0")+1))))</f>
        <v/>
      </c>
      <c r="M54" s="15" t="str">
        <f>IF($J54="Check date","Enter the expiry as a date",IF($J54="Expired","Take off the shelf: return or write off",IF($J54="Critical","Return now or sell first",IF($J54="Near expiry","Sell first; check the return window",""))))</f>
        <v/>
      </c>
    </row>
    <row r="55" spans="1:13" x14ac:dyDescent="0.25">
      <c r="A55" s="10"/>
      <c r="B55" s="10"/>
      <c r="C55" s="10"/>
      <c r="D55" s="11"/>
      <c r="E55" s="12"/>
      <c r="F55" s="13"/>
      <c r="G55" s="10"/>
      <c r="H55" s="10"/>
      <c r="I55" s="14" t="str">
        <f>IF($D55="","",IF(ISNUMBER($D55),$D55-TODAY(),"Check date"))</f>
        <v/>
      </c>
      <c r="J55" s="15" t="str">
        <f>IF(OR($A55="",$D55=""),"",IF(NOT(ISNUMBER($I55)),"Check date",IF($I55&lt;0,"Expired",IF($I55&lt;=Settings!$B$3,"Critical",IF($I55&lt;=Settings!$B$4,"Near expiry","OK")))))</f>
        <v/>
      </c>
      <c r="K55" s="16" t="str">
        <f>IF(OR($E55="",$F55=""),"",IF(AND(ISNUMBER($E55),ISNUMBER($F55)),$E55*$F55,"Check"))</f>
        <v/>
      </c>
      <c r="L55" s="17" t="str">
        <f>IF(OR($A55="",$D55="",$E55=""),"",IF(NOT(ISNUMBER($D55)),"",IF($D55&lt;TODAY(),"Do not sell",IF(N($E55)&lt;=0,"",COUNTIFS($A$2:$A$501,$A55,$D$2:$D$501,"&lt;"&amp;$D55,$D$2:$D$501,"&gt;="&amp;TODAY(),$E$2:$E$501,"&gt;0")+1))))</f>
        <v/>
      </c>
      <c r="M55" s="15" t="str">
        <f>IF($J55="Check date","Enter the expiry as a date",IF($J55="Expired","Take off the shelf: return or write off",IF($J55="Critical","Return now or sell first",IF($J55="Near expiry","Sell first; check the return window",""))))</f>
        <v/>
      </c>
    </row>
    <row r="56" spans="1:13" x14ac:dyDescent="0.25">
      <c r="A56" s="10"/>
      <c r="B56" s="10"/>
      <c r="C56" s="10"/>
      <c r="D56" s="11"/>
      <c r="E56" s="12"/>
      <c r="F56" s="13"/>
      <c r="G56" s="10"/>
      <c r="H56" s="10"/>
      <c r="I56" s="14" t="str">
        <f>IF($D56="","",IF(ISNUMBER($D56),$D56-TODAY(),"Check date"))</f>
        <v/>
      </c>
      <c r="J56" s="15" t="str">
        <f>IF(OR($A56="",$D56=""),"",IF(NOT(ISNUMBER($I56)),"Check date",IF($I56&lt;0,"Expired",IF($I56&lt;=Settings!$B$3,"Critical",IF($I56&lt;=Settings!$B$4,"Near expiry","OK")))))</f>
        <v/>
      </c>
      <c r="K56" s="16" t="str">
        <f>IF(OR($E56="",$F56=""),"",IF(AND(ISNUMBER($E56),ISNUMBER($F56)),$E56*$F56,"Check"))</f>
        <v/>
      </c>
      <c r="L56" s="17" t="str">
        <f>IF(OR($A56="",$D56="",$E56=""),"",IF(NOT(ISNUMBER($D56)),"",IF($D56&lt;TODAY(),"Do not sell",IF(N($E56)&lt;=0,"",COUNTIFS($A$2:$A$501,$A56,$D$2:$D$501,"&lt;"&amp;$D56,$D$2:$D$501,"&gt;="&amp;TODAY(),$E$2:$E$501,"&gt;0")+1))))</f>
        <v/>
      </c>
      <c r="M56" s="15" t="str">
        <f>IF($J56="Check date","Enter the expiry as a date",IF($J56="Expired","Take off the shelf: return or write off",IF($J56="Critical","Return now or sell first",IF($J56="Near expiry","Sell first; check the return window",""))))</f>
        <v/>
      </c>
    </row>
    <row r="57" spans="1:13" x14ac:dyDescent="0.25">
      <c r="A57" s="10"/>
      <c r="B57" s="10"/>
      <c r="C57" s="10"/>
      <c r="D57" s="11"/>
      <c r="E57" s="12"/>
      <c r="F57" s="13"/>
      <c r="G57" s="10"/>
      <c r="H57" s="10"/>
      <c r="I57" s="14" t="str">
        <f>IF($D57="","",IF(ISNUMBER($D57),$D57-TODAY(),"Check date"))</f>
        <v/>
      </c>
      <c r="J57" s="15" t="str">
        <f>IF(OR($A57="",$D57=""),"",IF(NOT(ISNUMBER($I57)),"Check date",IF($I57&lt;0,"Expired",IF($I57&lt;=Settings!$B$3,"Critical",IF($I57&lt;=Settings!$B$4,"Near expiry","OK")))))</f>
        <v/>
      </c>
      <c r="K57" s="16" t="str">
        <f>IF(OR($E57="",$F57=""),"",IF(AND(ISNUMBER($E57),ISNUMBER($F57)),$E57*$F57,"Check"))</f>
        <v/>
      </c>
      <c r="L57" s="17" t="str">
        <f>IF(OR($A57="",$D57="",$E57=""),"",IF(NOT(ISNUMBER($D57)),"",IF($D57&lt;TODAY(),"Do not sell",IF(N($E57)&lt;=0,"",COUNTIFS($A$2:$A$501,$A57,$D$2:$D$501,"&lt;"&amp;$D57,$D$2:$D$501,"&gt;="&amp;TODAY(),$E$2:$E$501,"&gt;0")+1))))</f>
        <v/>
      </c>
      <c r="M57" s="15" t="str">
        <f>IF($J57="Check date","Enter the expiry as a date",IF($J57="Expired","Take off the shelf: return or write off",IF($J57="Critical","Return now or sell first",IF($J57="Near expiry","Sell first; check the return window",""))))</f>
        <v/>
      </c>
    </row>
    <row r="58" spans="1:13" x14ac:dyDescent="0.25">
      <c r="A58" s="10"/>
      <c r="B58" s="10"/>
      <c r="C58" s="10"/>
      <c r="D58" s="11"/>
      <c r="E58" s="12"/>
      <c r="F58" s="13"/>
      <c r="G58" s="10"/>
      <c r="H58" s="10"/>
      <c r="I58" s="14" t="str">
        <f>IF($D58="","",IF(ISNUMBER($D58),$D58-TODAY(),"Check date"))</f>
        <v/>
      </c>
      <c r="J58" s="15" t="str">
        <f>IF(OR($A58="",$D58=""),"",IF(NOT(ISNUMBER($I58)),"Check date",IF($I58&lt;0,"Expired",IF($I58&lt;=Settings!$B$3,"Critical",IF($I58&lt;=Settings!$B$4,"Near expiry","OK")))))</f>
        <v/>
      </c>
      <c r="K58" s="16" t="str">
        <f>IF(OR($E58="",$F58=""),"",IF(AND(ISNUMBER($E58),ISNUMBER($F58)),$E58*$F58,"Check"))</f>
        <v/>
      </c>
      <c r="L58" s="17" t="str">
        <f>IF(OR($A58="",$D58="",$E58=""),"",IF(NOT(ISNUMBER($D58)),"",IF($D58&lt;TODAY(),"Do not sell",IF(N($E58)&lt;=0,"",COUNTIFS($A$2:$A$501,$A58,$D$2:$D$501,"&lt;"&amp;$D58,$D$2:$D$501,"&gt;="&amp;TODAY(),$E$2:$E$501,"&gt;0")+1))))</f>
        <v/>
      </c>
      <c r="M58" s="15" t="str">
        <f>IF($J58="Check date","Enter the expiry as a date",IF($J58="Expired","Take off the shelf: return or write off",IF($J58="Critical","Return now or sell first",IF($J58="Near expiry","Sell first; check the return window",""))))</f>
        <v/>
      </c>
    </row>
    <row r="59" spans="1:13" x14ac:dyDescent="0.25">
      <c r="A59" s="10"/>
      <c r="B59" s="10"/>
      <c r="C59" s="10"/>
      <c r="D59" s="11"/>
      <c r="E59" s="12"/>
      <c r="F59" s="13"/>
      <c r="G59" s="10"/>
      <c r="H59" s="10"/>
      <c r="I59" s="14" t="str">
        <f>IF($D59="","",IF(ISNUMBER($D59),$D59-TODAY(),"Check date"))</f>
        <v/>
      </c>
      <c r="J59" s="15" t="str">
        <f>IF(OR($A59="",$D59=""),"",IF(NOT(ISNUMBER($I59)),"Check date",IF($I59&lt;0,"Expired",IF($I59&lt;=Settings!$B$3,"Critical",IF($I59&lt;=Settings!$B$4,"Near expiry","OK")))))</f>
        <v/>
      </c>
      <c r="K59" s="16" t="str">
        <f>IF(OR($E59="",$F59=""),"",IF(AND(ISNUMBER($E59),ISNUMBER($F59)),$E59*$F59,"Check"))</f>
        <v/>
      </c>
      <c r="L59" s="17" t="str">
        <f>IF(OR($A59="",$D59="",$E59=""),"",IF(NOT(ISNUMBER($D59)),"",IF($D59&lt;TODAY(),"Do not sell",IF(N($E59)&lt;=0,"",COUNTIFS($A$2:$A$501,$A59,$D$2:$D$501,"&lt;"&amp;$D59,$D$2:$D$501,"&gt;="&amp;TODAY(),$E$2:$E$501,"&gt;0")+1))))</f>
        <v/>
      </c>
      <c r="M59" s="15" t="str">
        <f>IF($J59="Check date","Enter the expiry as a date",IF($J59="Expired","Take off the shelf: return or write off",IF($J59="Critical","Return now or sell first",IF($J59="Near expiry","Sell first; check the return window",""))))</f>
        <v/>
      </c>
    </row>
    <row r="60" spans="1:13" x14ac:dyDescent="0.25">
      <c r="A60" s="10"/>
      <c r="B60" s="10"/>
      <c r="C60" s="10"/>
      <c r="D60" s="11"/>
      <c r="E60" s="12"/>
      <c r="F60" s="13"/>
      <c r="G60" s="10"/>
      <c r="H60" s="10"/>
      <c r="I60" s="14" t="str">
        <f>IF($D60="","",IF(ISNUMBER($D60),$D60-TODAY(),"Check date"))</f>
        <v/>
      </c>
      <c r="J60" s="15" t="str">
        <f>IF(OR($A60="",$D60=""),"",IF(NOT(ISNUMBER($I60)),"Check date",IF($I60&lt;0,"Expired",IF($I60&lt;=Settings!$B$3,"Critical",IF($I60&lt;=Settings!$B$4,"Near expiry","OK")))))</f>
        <v/>
      </c>
      <c r="K60" s="16" t="str">
        <f>IF(OR($E60="",$F60=""),"",IF(AND(ISNUMBER($E60),ISNUMBER($F60)),$E60*$F60,"Check"))</f>
        <v/>
      </c>
      <c r="L60" s="17" t="str">
        <f>IF(OR($A60="",$D60="",$E60=""),"",IF(NOT(ISNUMBER($D60)),"",IF($D60&lt;TODAY(),"Do not sell",IF(N($E60)&lt;=0,"",COUNTIFS($A$2:$A$501,$A60,$D$2:$D$501,"&lt;"&amp;$D60,$D$2:$D$501,"&gt;="&amp;TODAY(),$E$2:$E$501,"&gt;0")+1))))</f>
        <v/>
      </c>
      <c r="M60" s="15" t="str">
        <f>IF($J60="Check date","Enter the expiry as a date",IF($J60="Expired","Take off the shelf: return or write off",IF($J60="Critical","Return now or sell first",IF($J60="Near expiry","Sell first; check the return window",""))))</f>
        <v/>
      </c>
    </row>
    <row r="61" spans="1:13" x14ac:dyDescent="0.25">
      <c r="A61" s="10"/>
      <c r="B61" s="10"/>
      <c r="C61" s="10"/>
      <c r="D61" s="11"/>
      <c r="E61" s="12"/>
      <c r="F61" s="13"/>
      <c r="G61" s="10"/>
      <c r="H61" s="10"/>
      <c r="I61" s="14" t="str">
        <f>IF($D61="","",IF(ISNUMBER($D61),$D61-TODAY(),"Check date"))</f>
        <v/>
      </c>
      <c r="J61" s="15" t="str">
        <f>IF(OR($A61="",$D61=""),"",IF(NOT(ISNUMBER($I61)),"Check date",IF($I61&lt;0,"Expired",IF($I61&lt;=Settings!$B$3,"Critical",IF($I61&lt;=Settings!$B$4,"Near expiry","OK")))))</f>
        <v/>
      </c>
      <c r="K61" s="16" t="str">
        <f>IF(OR($E61="",$F61=""),"",IF(AND(ISNUMBER($E61),ISNUMBER($F61)),$E61*$F61,"Check"))</f>
        <v/>
      </c>
      <c r="L61" s="17" t="str">
        <f>IF(OR($A61="",$D61="",$E61=""),"",IF(NOT(ISNUMBER($D61)),"",IF($D61&lt;TODAY(),"Do not sell",IF(N($E61)&lt;=0,"",COUNTIFS($A$2:$A$501,$A61,$D$2:$D$501,"&lt;"&amp;$D61,$D$2:$D$501,"&gt;="&amp;TODAY(),$E$2:$E$501,"&gt;0")+1))))</f>
        <v/>
      </c>
      <c r="M61" s="15" t="str">
        <f>IF($J61="Check date","Enter the expiry as a date",IF($J61="Expired","Take off the shelf: return or write off",IF($J61="Critical","Return now or sell first",IF($J61="Near expiry","Sell first; check the return window",""))))</f>
        <v/>
      </c>
    </row>
    <row r="62" spans="1:13" x14ac:dyDescent="0.25">
      <c r="A62" s="10"/>
      <c r="B62" s="10"/>
      <c r="C62" s="10"/>
      <c r="D62" s="11"/>
      <c r="E62" s="12"/>
      <c r="F62" s="13"/>
      <c r="G62" s="10"/>
      <c r="H62" s="10"/>
      <c r="I62" s="14" t="str">
        <f>IF($D62="","",IF(ISNUMBER($D62),$D62-TODAY(),"Check date"))</f>
        <v/>
      </c>
      <c r="J62" s="15" t="str">
        <f>IF(OR($A62="",$D62=""),"",IF(NOT(ISNUMBER($I62)),"Check date",IF($I62&lt;0,"Expired",IF($I62&lt;=Settings!$B$3,"Critical",IF($I62&lt;=Settings!$B$4,"Near expiry","OK")))))</f>
        <v/>
      </c>
      <c r="K62" s="16" t="str">
        <f>IF(OR($E62="",$F62=""),"",IF(AND(ISNUMBER($E62),ISNUMBER($F62)),$E62*$F62,"Check"))</f>
        <v/>
      </c>
      <c r="L62" s="17" t="str">
        <f>IF(OR($A62="",$D62="",$E62=""),"",IF(NOT(ISNUMBER($D62)),"",IF($D62&lt;TODAY(),"Do not sell",IF(N($E62)&lt;=0,"",COUNTIFS($A$2:$A$501,$A62,$D$2:$D$501,"&lt;"&amp;$D62,$D$2:$D$501,"&gt;="&amp;TODAY(),$E$2:$E$501,"&gt;0")+1))))</f>
        <v/>
      </c>
      <c r="M62" s="15" t="str">
        <f>IF($J62="Check date","Enter the expiry as a date",IF($J62="Expired","Take off the shelf: return or write off",IF($J62="Critical","Return now or sell first",IF($J62="Near expiry","Sell first; check the return window",""))))</f>
        <v/>
      </c>
    </row>
    <row r="63" spans="1:13" x14ac:dyDescent="0.25">
      <c r="A63" s="10"/>
      <c r="B63" s="10"/>
      <c r="C63" s="10"/>
      <c r="D63" s="11"/>
      <c r="E63" s="12"/>
      <c r="F63" s="13"/>
      <c r="G63" s="10"/>
      <c r="H63" s="10"/>
      <c r="I63" s="14" t="str">
        <f>IF($D63="","",IF(ISNUMBER($D63),$D63-TODAY(),"Check date"))</f>
        <v/>
      </c>
      <c r="J63" s="15" t="str">
        <f>IF(OR($A63="",$D63=""),"",IF(NOT(ISNUMBER($I63)),"Check date",IF($I63&lt;0,"Expired",IF($I63&lt;=Settings!$B$3,"Critical",IF($I63&lt;=Settings!$B$4,"Near expiry","OK")))))</f>
        <v/>
      </c>
      <c r="K63" s="16" t="str">
        <f>IF(OR($E63="",$F63=""),"",IF(AND(ISNUMBER($E63),ISNUMBER($F63)),$E63*$F63,"Check"))</f>
        <v/>
      </c>
      <c r="L63" s="17" t="str">
        <f>IF(OR($A63="",$D63="",$E63=""),"",IF(NOT(ISNUMBER($D63)),"",IF($D63&lt;TODAY(),"Do not sell",IF(N($E63)&lt;=0,"",COUNTIFS($A$2:$A$501,$A63,$D$2:$D$501,"&lt;"&amp;$D63,$D$2:$D$501,"&gt;="&amp;TODAY(),$E$2:$E$501,"&gt;0")+1))))</f>
        <v/>
      </c>
      <c r="M63" s="15" t="str">
        <f>IF($J63="Check date","Enter the expiry as a date",IF($J63="Expired","Take off the shelf: return or write off",IF($J63="Critical","Return now or sell first",IF($J63="Near expiry","Sell first; check the return window",""))))</f>
        <v/>
      </c>
    </row>
    <row r="64" spans="1:13" x14ac:dyDescent="0.25">
      <c r="A64" s="10"/>
      <c r="B64" s="10"/>
      <c r="C64" s="10"/>
      <c r="D64" s="11"/>
      <c r="E64" s="12"/>
      <c r="F64" s="13"/>
      <c r="G64" s="10"/>
      <c r="H64" s="10"/>
      <c r="I64" s="14" t="str">
        <f>IF($D64="","",IF(ISNUMBER($D64),$D64-TODAY(),"Check date"))</f>
        <v/>
      </c>
      <c r="J64" s="15" t="str">
        <f>IF(OR($A64="",$D64=""),"",IF(NOT(ISNUMBER($I64)),"Check date",IF($I64&lt;0,"Expired",IF($I64&lt;=Settings!$B$3,"Critical",IF($I64&lt;=Settings!$B$4,"Near expiry","OK")))))</f>
        <v/>
      </c>
      <c r="K64" s="16" t="str">
        <f>IF(OR($E64="",$F64=""),"",IF(AND(ISNUMBER($E64),ISNUMBER($F64)),$E64*$F64,"Check"))</f>
        <v/>
      </c>
      <c r="L64" s="17" t="str">
        <f>IF(OR($A64="",$D64="",$E64=""),"",IF(NOT(ISNUMBER($D64)),"",IF($D64&lt;TODAY(),"Do not sell",IF(N($E64)&lt;=0,"",COUNTIFS($A$2:$A$501,$A64,$D$2:$D$501,"&lt;"&amp;$D64,$D$2:$D$501,"&gt;="&amp;TODAY(),$E$2:$E$501,"&gt;0")+1))))</f>
        <v/>
      </c>
      <c r="M64" s="15" t="str">
        <f>IF($J64="Check date","Enter the expiry as a date",IF($J64="Expired","Take off the shelf: return or write off",IF($J64="Critical","Return now or sell first",IF($J64="Near expiry","Sell first; check the return window",""))))</f>
        <v/>
      </c>
    </row>
    <row r="65" spans="1:13" x14ac:dyDescent="0.25">
      <c r="A65" s="10"/>
      <c r="B65" s="10"/>
      <c r="C65" s="10"/>
      <c r="D65" s="11"/>
      <c r="E65" s="12"/>
      <c r="F65" s="13"/>
      <c r="G65" s="10"/>
      <c r="H65" s="10"/>
      <c r="I65" s="14" t="str">
        <f>IF($D65="","",IF(ISNUMBER($D65),$D65-TODAY(),"Check date"))</f>
        <v/>
      </c>
      <c r="J65" s="15" t="str">
        <f>IF(OR($A65="",$D65=""),"",IF(NOT(ISNUMBER($I65)),"Check date",IF($I65&lt;0,"Expired",IF($I65&lt;=Settings!$B$3,"Critical",IF($I65&lt;=Settings!$B$4,"Near expiry","OK")))))</f>
        <v/>
      </c>
      <c r="K65" s="16" t="str">
        <f>IF(OR($E65="",$F65=""),"",IF(AND(ISNUMBER($E65),ISNUMBER($F65)),$E65*$F65,"Check"))</f>
        <v/>
      </c>
      <c r="L65" s="17" t="str">
        <f>IF(OR($A65="",$D65="",$E65=""),"",IF(NOT(ISNUMBER($D65)),"",IF($D65&lt;TODAY(),"Do not sell",IF(N($E65)&lt;=0,"",COUNTIFS($A$2:$A$501,$A65,$D$2:$D$501,"&lt;"&amp;$D65,$D$2:$D$501,"&gt;="&amp;TODAY(),$E$2:$E$501,"&gt;0")+1))))</f>
        <v/>
      </c>
      <c r="M65" s="15" t="str">
        <f>IF($J65="Check date","Enter the expiry as a date",IF($J65="Expired","Take off the shelf: return or write off",IF($J65="Critical","Return now or sell first",IF($J65="Near expiry","Sell first; check the return window",""))))</f>
        <v/>
      </c>
    </row>
    <row r="66" spans="1:13" x14ac:dyDescent="0.25">
      <c r="A66" s="10"/>
      <c r="B66" s="10"/>
      <c r="C66" s="10"/>
      <c r="D66" s="11"/>
      <c r="E66" s="12"/>
      <c r="F66" s="13"/>
      <c r="G66" s="10"/>
      <c r="H66" s="10"/>
      <c r="I66" s="14" t="str">
        <f>IF($D66="","",IF(ISNUMBER($D66),$D66-TODAY(),"Check date"))</f>
        <v/>
      </c>
      <c r="J66" s="15" t="str">
        <f>IF(OR($A66="",$D66=""),"",IF(NOT(ISNUMBER($I66)),"Check date",IF($I66&lt;0,"Expired",IF($I66&lt;=Settings!$B$3,"Critical",IF($I66&lt;=Settings!$B$4,"Near expiry","OK")))))</f>
        <v/>
      </c>
      <c r="K66" s="16" t="str">
        <f>IF(OR($E66="",$F66=""),"",IF(AND(ISNUMBER($E66),ISNUMBER($F66)),$E66*$F66,"Check"))</f>
        <v/>
      </c>
      <c r="L66" s="17" t="str">
        <f>IF(OR($A66="",$D66="",$E66=""),"",IF(NOT(ISNUMBER($D66)),"",IF($D66&lt;TODAY(),"Do not sell",IF(N($E66)&lt;=0,"",COUNTIFS($A$2:$A$501,$A66,$D$2:$D$501,"&lt;"&amp;$D66,$D$2:$D$501,"&gt;="&amp;TODAY(),$E$2:$E$501,"&gt;0")+1))))</f>
        <v/>
      </c>
      <c r="M66" s="15" t="str">
        <f>IF($J66="Check date","Enter the expiry as a date",IF($J66="Expired","Take off the shelf: return or write off",IF($J66="Critical","Return now or sell first",IF($J66="Near expiry","Sell first; check the return window",""))))</f>
        <v/>
      </c>
    </row>
    <row r="67" spans="1:13" x14ac:dyDescent="0.25">
      <c r="A67" s="10"/>
      <c r="B67" s="10"/>
      <c r="C67" s="10"/>
      <c r="D67" s="11"/>
      <c r="E67" s="12"/>
      <c r="F67" s="13"/>
      <c r="G67" s="10"/>
      <c r="H67" s="10"/>
      <c r="I67" s="14" t="str">
        <f>IF($D67="","",IF(ISNUMBER($D67),$D67-TODAY(),"Check date"))</f>
        <v/>
      </c>
      <c r="J67" s="15" t="str">
        <f>IF(OR($A67="",$D67=""),"",IF(NOT(ISNUMBER($I67)),"Check date",IF($I67&lt;0,"Expired",IF($I67&lt;=Settings!$B$3,"Critical",IF($I67&lt;=Settings!$B$4,"Near expiry","OK")))))</f>
        <v/>
      </c>
      <c r="K67" s="16" t="str">
        <f>IF(OR($E67="",$F67=""),"",IF(AND(ISNUMBER($E67),ISNUMBER($F67)),$E67*$F67,"Check"))</f>
        <v/>
      </c>
      <c r="L67" s="17" t="str">
        <f>IF(OR($A67="",$D67="",$E67=""),"",IF(NOT(ISNUMBER($D67)),"",IF($D67&lt;TODAY(),"Do not sell",IF(N($E67)&lt;=0,"",COUNTIFS($A$2:$A$501,$A67,$D$2:$D$501,"&lt;"&amp;$D67,$D$2:$D$501,"&gt;="&amp;TODAY(),$E$2:$E$501,"&gt;0")+1))))</f>
        <v/>
      </c>
      <c r="M67" s="15" t="str">
        <f>IF($J67="Check date","Enter the expiry as a date",IF($J67="Expired","Take off the shelf: return or write off",IF($J67="Critical","Return now or sell first",IF($J67="Near expiry","Sell first; check the return window",""))))</f>
        <v/>
      </c>
    </row>
    <row r="68" spans="1:13" x14ac:dyDescent="0.25">
      <c r="A68" s="10"/>
      <c r="B68" s="10"/>
      <c r="C68" s="10"/>
      <c r="D68" s="11"/>
      <c r="E68" s="12"/>
      <c r="F68" s="13"/>
      <c r="G68" s="10"/>
      <c r="H68" s="10"/>
      <c r="I68" s="14" t="str">
        <f>IF($D68="","",IF(ISNUMBER($D68),$D68-TODAY(),"Check date"))</f>
        <v/>
      </c>
      <c r="J68" s="15" t="str">
        <f>IF(OR($A68="",$D68=""),"",IF(NOT(ISNUMBER($I68)),"Check date",IF($I68&lt;0,"Expired",IF($I68&lt;=Settings!$B$3,"Critical",IF($I68&lt;=Settings!$B$4,"Near expiry","OK")))))</f>
        <v/>
      </c>
      <c r="K68" s="16" t="str">
        <f>IF(OR($E68="",$F68=""),"",IF(AND(ISNUMBER($E68),ISNUMBER($F68)),$E68*$F68,"Check"))</f>
        <v/>
      </c>
      <c r="L68" s="17" t="str">
        <f>IF(OR($A68="",$D68="",$E68=""),"",IF(NOT(ISNUMBER($D68)),"",IF($D68&lt;TODAY(),"Do not sell",IF(N($E68)&lt;=0,"",COUNTIFS($A$2:$A$501,$A68,$D$2:$D$501,"&lt;"&amp;$D68,$D$2:$D$501,"&gt;="&amp;TODAY(),$E$2:$E$501,"&gt;0")+1))))</f>
        <v/>
      </c>
      <c r="M68" s="15" t="str">
        <f>IF($J68="Check date","Enter the expiry as a date",IF($J68="Expired","Take off the shelf: return or write off",IF($J68="Critical","Return now or sell first",IF($J68="Near expiry","Sell first; check the return window",""))))</f>
        <v/>
      </c>
    </row>
    <row r="69" spans="1:13" x14ac:dyDescent="0.25">
      <c r="A69" s="10"/>
      <c r="B69" s="10"/>
      <c r="C69" s="10"/>
      <c r="D69" s="11"/>
      <c r="E69" s="12"/>
      <c r="F69" s="13"/>
      <c r="G69" s="10"/>
      <c r="H69" s="10"/>
      <c r="I69" s="14" t="str">
        <f>IF($D69="","",IF(ISNUMBER($D69),$D69-TODAY(),"Check date"))</f>
        <v/>
      </c>
      <c r="J69" s="15" t="str">
        <f>IF(OR($A69="",$D69=""),"",IF(NOT(ISNUMBER($I69)),"Check date",IF($I69&lt;0,"Expired",IF($I69&lt;=Settings!$B$3,"Critical",IF($I69&lt;=Settings!$B$4,"Near expiry","OK")))))</f>
        <v/>
      </c>
      <c r="K69" s="16" t="str">
        <f>IF(OR($E69="",$F69=""),"",IF(AND(ISNUMBER($E69),ISNUMBER($F69)),$E69*$F69,"Check"))</f>
        <v/>
      </c>
      <c r="L69" s="17" t="str">
        <f>IF(OR($A69="",$D69="",$E69=""),"",IF(NOT(ISNUMBER($D69)),"",IF($D69&lt;TODAY(),"Do not sell",IF(N($E69)&lt;=0,"",COUNTIFS($A$2:$A$501,$A69,$D$2:$D$501,"&lt;"&amp;$D69,$D$2:$D$501,"&gt;="&amp;TODAY(),$E$2:$E$501,"&gt;0")+1))))</f>
        <v/>
      </c>
      <c r="M69" s="15" t="str">
        <f>IF($J69="Check date","Enter the expiry as a date",IF($J69="Expired","Take off the shelf: return or write off",IF($J69="Critical","Return now or sell first",IF($J69="Near expiry","Sell first; check the return window",""))))</f>
        <v/>
      </c>
    </row>
    <row r="70" spans="1:13" x14ac:dyDescent="0.25">
      <c r="A70" s="10"/>
      <c r="B70" s="10"/>
      <c r="C70" s="10"/>
      <c r="D70" s="11"/>
      <c r="E70" s="12"/>
      <c r="F70" s="13"/>
      <c r="G70" s="10"/>
      <c r="H70" s="10"/>
      <c r="I70" s="14" t="str">
        <f>IF($D70="","",IF(ISNUMBER($D70),$D70-TODAY(),"Check date"))</f>
        <v/>
      </c>
      <c r="J70" s="15" t="str">
        <f>IF(OR($A70="",$D70=""),"",IF(NOT(ISNUMBER($I70)),"Check date",IF($I70&lt;0,"Expired",IF($I70&lt;=Settings!$B$3,"Critical",IF($I70&lt;=Settings!$B$4,"Near expiry","OK")))))</f>
        <v/>
      </c>
      <c r="K70" s="16" t="str">
        <f>IF(OR($E70="",$F70=""),"",IF(AND(ISNUMBER($E70),ISNUMBER($F70)),$E70*$F70,"Check"))</f>
        <v/>
      </c>
      <c r="L70" s="17" t="str">
        <f>IF(OR($A70="",$D70="",$E70=""),"",IF(NOT(ISNUMBER($D70)),"",IF($D70&lt;TODAY(),"Do not sell",IF(N($E70)&lt;=0,"",COUNTIFS($A$2:$A$501,$A70,$D$2:$D$501,"&lt;"&amp;$D70,$D$2:$D$501,"&gt;="&amp;TODAY(),$E$2:$E$501,"&gt;0")+1))))</f>
        <v/>
      </c>
      <c r="M70" s="15" t="str">
        <f>IF($J70="Check date","Enter the expiry as a date",IF($J70="Expired","Take off the shelf: return or write off",IF($J70="Critical","Return now or sell first",IF($J70="Near expiry","Sell first; check the return window",""))))</f>
        <v/>
      </c>
    </row>
    <row r="71" spans="1:13" x14ac:dyDescent="0.25">
      <c r="A71" s="10"/>
      <c r="B71" s="10"/>
      <c r="C71" s="10"/>
      <c r="D71" s="11"/>
      <c r="E71" s="12"/>
      <c r="F71" s="13"/>
      <c r="G71" s="10"/>
      <c r="H71" s="10"/>
      <c r="I71" s="14" t="str">
        <f>IF($D71="","",IF(ISNUMBER($D71),$D71-TODAY(),"Check date"))</f>
        <v/>
      </c>
      <c r="J71" s="15" t="str">
        <f>IF(OR($A71="",$D71=""),"",IF(NOT(ISNUMBER($I71)),"Check date",IF($I71&lt;0,"Expired",IF($I71&lt;=Settings!$B$3,"Critical",IF($I71&lt;=Settings!$B$4,"Near expiry","OK")))))</f>
        <v/>
      </c>
      <c r="K71" s="16" t="str">
        <f>IF(OR($E71="",$F71=""),"",IF(AND(ISNUMBER($E71),ISNUMBER($F71)),$E71*$F71,"Check"))</f>
        <v/>
      </c>
      <c r="L71" s="17" t="str">
        <f>IF(OR($A71="",$D71="",$E71=""),"",IF(NOT(ISNUMBER($D71)),"",IF($D71&lt;TODAY(),"Do not sell",IF(N($E71)&lt;=0,"",COUNTIFS($A$2:$A$501,$A71,$D$2:$D$501,"&lt;"&amp;$D71,$D$2:$D$501,"&gt;="&amp;TODAY(),$E$2:$E$501,"&gt;0")+1))))</f>
        <v/>
      </c>
      <c r="M71" s="15" t="str">
        <f>IF($J71="Check date","Enter the expiry as a date",IF($J71="Expired","Take off the shelf: return or write off",IF($J71="Critical","Return now or sell first",IF($J71="Near expiry","Sell first; check the return window",""))))</f>
        <v/>
      </c>
    </row>
    <row r="72" spans="1:13" x14ac:dyDescent="0.25">
      <c r="A72" s="10"/>
      <c r="B72" s="10"/>
      <c r="C72" s="10"/>
      <c r="D72" s="11"/>
      <c r="E72" s="12"/>
      <c r="F72" s="13"/>
      <c r="G72" s="10"/>
      <c r="H72" s="10"/>
      <c r="I72" s="14" t="str">
        <f>IF($D72="","",IF(ISNUMBER($D72),$D72-TODAY(),"Check date"))</f>
        <v/>
      </c>
      <c r="J72" s="15" t="str">
        <f>IF(OR($A72="",$D72=""),"",IF(NOT(ISNUMBER($I72)),"Check date",IF($I72&lt;0,"Expired",IF($I72&lt;=Settings!$B$3,"Critical",IF($I72&lt;=Settings!$B$4,"Near expiry","OK")))))</f>
        <v/>
      </c>
      <c r="K72" s="16" t="str">
        <f>IF(OR($E72="",$F72=""),"",IF(AND(ISNUMBER($E72),ISNUMBER($F72)),$E72*$F72,"Check"))</f>
        <v/>
      </c>
      <c r="L72" s="17" t="str">
        <f>IF(OR($A72="",$D72="",$E72=""),"",IF(NOT(ISNUMBER($D72)),"",IF($D72&lt;TODAY(),"Do not sell",IF(N($E72)&lt;=0,"",COUNTIFS($A$2:$A$501,$A72,$D$2:$D$501,"&lt;"&amp;$D72,$D$2:$D$501,"&gt;="&amp;TODAY(),$E$2:$E$501,"&gt;0")+1))))</f>
        <v/>
      </c>
      <c r="M72" s="15" t="str">
        <f>IF($J72="Check date","Enter the expiry as a date",IF($J72="Expired","Take off the shelf: return or write off",IF($J72="Critical","Return now or sell first",IF($J72="Near expiry","Sell first; check the return window",""))))</f>
        <v/>
      </c>
    </row>
    <row r="73" spans="1:13" x14ac:dyDescent="0.25">
      <c r="A73" s="10"/>
      <c r="B73" s="10"/>
      <c r="C73" s="10"/>
      <c r="D73" s="11"/>
      <c r="E73" s="12"/>
      <c r="F73" s="13"/>
      <c r="G73" s="10"/>
      <c r="H73" s="10"/>
      <c r="I73" s="14" t="str">
        <f>IF($D73="","",IF(ISNUMBER($D73),$D73-TODAY(),"Check date"))</f>
        <v/>
      </c>
      <c r="J73" s="15" t="str">
        <f>IF(OR($A73="",$D73=""),"",IF(NOT(ISNUMBER($I73)),"Check date",IF($I73&lt;0,"Expired",IF($I73&lt;=Settings!$B$3,"Critical",IF($I73&lt;=Settings!$B$4,"Near expiry","OK")))))</f>
        <v/>
      </c>
      <c r="K73" s="16" t="str">
        <f>IF(OR($E73="",$F73=""),"",IF(AND(ISNUMBER($E73),ISNUMBER($F73)),$E73*$F73,"Check"))</f>
        <v/>
      </c>
      <c r="L73" s="17" t="str">
        <f>IF(OR($A73="",$D73="",$E73=""),"",IF(NOT(ISNUMBER($D73)),"",IF($D73&lt;TODAY(),"Do not sell",IF(N($E73)&lt;=0,"",COUNTIFS($A$2:$A$501,$A73,$D$2:$D$501,"&lt;"&amp;$D73,$D$2:$D$501,"&gt;="&amp;TODAY(),$E$2:$E$501,"&gt;0")+1))))</f>
        <v/>
      </c>
      <c r="M73" s="15" t="str">
        <f>IF($J73="Check date","Enter the expiry as a date",IF($J73="Expired","Take off the shelf: return or write off",IF($J73="Critical","Return now or sell first",IF($J73="Near expiry","Sell first; check the return window",""))))</f>
        <v/>
      </c>
    </row>
    <row r="74" spans="1:13" x14ac:dyDescent="0.25">
      <c r="A74" s="10"/>
      <c r="B74" s="10"/>
      <c r="C74" s="10"/>
      <c r="D74" s="11"/>
      <c r="E74" s="12"/>
      <c r="F74" s="13"/>
      <c r="G74" s="10"/>
      <c r="H74" s="10"/>
      <c r="I74" s="14" t="str">
        <f>IF($D74="","",IF(ISNUMBER($D74),$D74-TODAY(),"Check date"))</f>
        <v/>
      </c>
      <c r="J74" s="15" t="str">
        <f>IF(OR($A74="",$D74=""),"",IF(NOT(ISNUMBER($I74)),"Check date",IF($I74&lt;0,"Expired",IF($I74&lt;=Settings!$B$3,"Critical",IF($I74&lt;=Settings!$B$4,"Near expiry","OK")))))</f>
        <v/>
      </c>
      <c r="K74" s="16" t="str">
        <f>IF(OR($E74="",$F74=""),"",IF(AND(ISNUMBER($E74),ISNUMBER($F74)),$E74*$F74,"Check"))</f>
        <v/>
      </c>
      <c r="L74" s="17" t="str">
        <f>IF(OR($A74="",$D74="",$E74=""),"",IF(NOT(ISNUMBER($D74)),"",IF($D74&lt;TODAY(),"Do not sell",IF(N($E74)&lt;=0,"",COUNTIFS($A$2:$A$501,$A74,$D$2:$D$501,"&lt;"&amp;$D74,$D$2:$D$501,"&gt;="&amp;TODAY(),$E$2:$E$501,"&gt;0")+1))))</f>
        <v/>
      </c>
      <c r="M74" s="15" t="str">
        <f>IF($J74="Check date","Enter the expiry as a date",IF($J74="Expired","Take off the shelf: return or write off",IF($J74="Critical","Return now or sell first",IF($J74="Near expiry","Sell first; check the return window",""))))</f>
        <v/>
      </c>
    </row>
    <row r="75" spans="1:13" x14ac:dyDescent="0.25">
      <c r="A75" s="10"/>
      <c r="B75" s="10"/>
      <c r="C75" s="10"/>
      <c r="D75" s="11"/>
      <c r="E75" s="12"/>
      <c r="F75" s="13"/>
      <c r="G75" s="10"/>
      <c r="H75" s="10"/>
      <c r="I75" s="14" t="str">
        <f>IF($D75="","",IF(ISNUMBER($D75),$D75-TODAY(),"Check date"))</f>
        <v/>
      </c>
      <c r="J75" s="15" t="str">
        <f>IF(OR($A75="",$D75=""),"",IF(NOT(ISNUMBER($I75)),"Check date",IF($I75&lt;0,"Expired",IF($I75&lt;=Settings!$B$3,"Critical",IF($I75&lt;=Settings!$B$4,"Near expiry","OK")))))</f>
        <v/>
      </c>
      <c r="K75" s="16" t="str">
        <f>IF(OR($E75="",$F75=""),"",IF(AND(ISNUMBER($E75),ISNUMBER($F75)),$E75*$F75,"Check"))</f>
        <v/>
      </c>
      <c r="L75" s="17" t="str">
        <f>IF(OR($A75="",$D75="",$E75=""),"",IF(NOT(ISNUMBER($D75)),"",IF($D75&lt;TODAY(),"Do not sell",IF(N($E75)&lt;=0,"",COUNTIFS($A$2:$A$501,$A75,$D$2:$D$501,"&lt;"&amp;$D75,$D$2:$D$501,"&gt;="&amp;TODAY(),$E$2:$E$501,"&gt;0")+1))))</f>
        <v/>
      </c>
      <c r="M75" s="15" t="str">
        <f>IF($J75="Check date","Enter the expiry as a date",IF($J75="Expired","Take off the shelf: return or write off",IF($J75="Critical","Return now or sell first",IF($J75="Near expiry","Sell first; check the return window",""))))</f>
        <v/>
      </c>
    </row>
    <row r="76" spans="1:13" x14ac:dyDescent="0.25">
      <c r="A76" s="10"/>
      <c r="B76" s="10"/>
      <c r="C76" s="10"/>
      <c r="D76" s="11"/>
      <c r="E76" s="12"/>
      <c r="F76" s="13"/>
      <c r="G76" s="10"/>
      <c r="H76" s="10"/>
      <c r="I76" s="14" t="str">
        <f>IF($D76="","",IF(ISNUMBER($D76),$D76-TODAY(),"Check date"))</f>
        <v/>
      </c>
      <c r="J76" s="15" t="str">
        <f>IF(OR($A76="",$D76=""),"",IF(NOT(ISNUMBER($I76)),"Check date",IF($I76&lt;0,"Expired",IF($I76&lt;=Settings!$B$3,"Critical",IF($I76&lt;=Settings!$B$4,"Near expiry","OK")))))</f>
        <v/>
      </c>
      <c r="K76" s="16" t="str">
        <f>IF(OR($E76="",$F76=""),"",IF(AND(ISNUMBER($E76),ISNUMBER($F76)),$E76*$F76,"Check"))</f>
        <v/>
      </c>
      <c r="L76" s="17" t="str">
        <f>IF(OR($A76="",$D76="",$E76=""),"",IF(NOT(ISNUMBER($D76)),"",IF($D76&lt;TODAY(),"Do not sell",IF(N($E76)&lt;=0,"",COUNTIFS($A$2:$A$501,$A76,$D$2:$D$501,"&lt;"&amp;$D76,$D$2:$D$501,"&gt;="&amp;TODAY(),$E$2:$E$501,"&gt;0")+1))))</f>
        <v/>
      </c>
      <c r="M76" s="15" t="str">
        <f>IF($J76="Check date","Enter the expiry as a date",IF($J76="Expired","Take off the shelf: return or write off",IF($J76="Critical","Return now or sell first",IF($J76="Near expiry","Sell first; check the return window",""))))</f>
        <v/>
      </c>
    </row>
    <row r="77" spans="1:13" x14ac:dyDescent="0.25">
      <c r="A77" s="10"/>
      <c r="B77" s="10"/>
      <c r="C77" s="10"/>
      <c r="D77" s="11"/>
      <c r="E77" s="12"/>
      <c r="F77" s="13"/>
      <c r="G77" s="10"/>
      <c r="H77" s="10"/>
      <c r="I77" s="14" t="str">
        <f>IF($D77="","",IF(ISNUMBER($D77),$D77-TODAY(),"Check date"))</f>
        <v/>
      </c>
      <c r="J77" s="15" t="str">
        <f>IF(OR($A77="",$D77=""),"",IF(NOT(ISNUMBER($I77)),"Check date",IF($I77&lt;0,"Expired",IF($I77&lt;=Settings!$B$3,"Critical",IF($I77&lt;=Settings!$B$4,"Near expiry","OK")))))</f>
        <v/>
      </c>
      <c r="K77" s="16" t="str">
        <f>IF(OR($E77="",$F77=""),"",IF(AND(ISNUMBER($E77),ISNUMBER($F77)),$E77*$F77,"Check"))</f>
        <v/>
      </c>
      <c r="L77" s="17" t="str">
        <f>IF(OR($A77="",$D77="",$E77=""),"",IF(NOT(ISNUMBER($D77)),"",IF($D77&lt;TODAY(),"Do not sell",IF(N($E77)&lt;=0,"",COUNTIFS($A$2:$A$501,$A77,$D$2:$D$501,"&lt;"&amp;$D77,$D$2:$D$501,"&gt;="&amp;TODAY(),$E$2:$E$501,"&gt;0")+1))))</f>
        <v/>
      </c>
      <c r="M77" s="15" t="str">
        <f>IF($J77="Check date","Enter the expiry as a date",IF($J77="Expired","Take off the shelf: return or write off",IF($J77="Critical","Return now or sell first",IF($J77="Near expiry","Sell first; check the return window",""))))</f>
        <v/>
      </c>
    </row>
    <row r="78" spans="1:13" x14ac:dyDescent="0.25">
      <c r="A78" s="10"/>
      <c r="B78" s="10"/>
      <c r="C78" s="10"/>
      <c r="D78" s="11"/>
      <c r="E78" s="12"/>
      <c r="F78" s="13"/>
      <c r="G78" s="10"/>
      <c r="H78" s="10"/>
      <c r="I78" s="14" t="str">
        <f>IF($D78="","",IF(ISNUMBER($D78),$D78-TODAY(),"Check date"))</f>
        <v/>
      </c>
      <c r="J78" s="15" t="str">
        <f>IF(OR($A78="",$D78=""),"",IF(NOT(ISNUMBER($I78)),"Check date",IF($I78&lt;0,"Expired",IF($I78&lt;=Settings!$B$3,"Critical",IF($I78&lt;=Settings!$B$4,"Near expiry","OK")))))</f>
        <v/>
      </c>
      <c r="K78" s="16" t="str">
        <f>IF(OR($E78="",$F78=""),"",IF(AND(ISNUMBER($E78),ISNUMBER($F78)),$E78*$F78,"Check"))</f>
        <v/>
      </c>
      <c r="L78" s="17" t="str">
        <f>IF(OR($A78="",$D78="",$E78=""),"",IF(NOT(ISNUMBER($D78)),"",IF($D78&lt;TODAY(),"Do not sell",IF(N($E78)&lt;=0,"",COUNTIFS($A$2:$A$501,$A78,$D$2:$D$501,"&lt;"&amp;$D78,$D$2:$D$501,"&gt;="&amp;TODAY(),$E$2:$E$501,"&gt;0")+1))))</f>
        <v/>
      </c>
      <c r="M78" s="15" t="str">
        <f>IF($J78="Check date","Enter the expiry as a date",IF($J78="Expired","Take off the shelf: return or write off",IF($J78="Critical","Return now or sell first",IF($J78="Near expiry","Sell first; check the return window",""))))</f>
        <v/>
      </c>
    </row>
    <row r="79" spans="1:13" x14ac:dyDescent="0.25">
      <c r="A79" s="10"/>
      <c r="B79" s="10"/>
      <c r="C79" s="10"/>
      <c r="D79" s="11"/>
      <c r="E79" s="12"/>
      <c r="F79" s="13"/>
      <c r="G79" s="10"/>
      <c r="H79" s="10"/>
      <c r="I79" s="14" t="str">
        <f>IF($D79="","",IF(ISNUMBER($D79),$D79-TODAY(),"Check date"))</f>
        <v/>
      </c>
      <c r="J79" s="15" t="str">
        <f>IF(OR($A79="",$D79=""),"",IF(NOT(ISNUMBER($I79)),"Check date",IF($I79&lt;0,"Expired",IF($I79&lt;=Settings!$B$3,"Critical",IF($I79&lt;=Settings!$B$4,"Near expiry","OK")))))</f>
        <v/>
      </c>
      <c r="K79" s="16" t="str">
        <f>IF(OR($E79="",$F79=""),"",IF(AND(ISNUMBER($E79),ISNUMBER($F79)),$E79*$F79,"Check"))</f>
        <v/>
      </c>
      <c r="L79" s="17" t="str">
        <f>IF(OR($A79="",$D79="",$E79=""),"",IF(NOT(ISNUMBER($D79)),"",IF($D79&lt;TODAY(),"Do not sell",IF(N($E79)&lt;=0,"",COUNTIFS($A$2:$A$501,$A79,$D$2:$D$501,"&lt;"&amp;$D79,$D$2:$D$501,"&gt;="&amp;TODAY(),$E$2:$E$501,"&gt;0")+1))))</f>
        <v/>
      </c>
      <c r="M79" s="15" t="str">
        <f>IF($J79="Check date","Enter the expiry as a date",IF($J79="Expired","Take off the shelf: return or write off",IF($J79="Critical","Return now or sell first",IF($J79="Near expiry","Sell first; check the return window",""))))</f>
        <v/>
      </c>
    </row>
    <row r="80" spans="1:13" x14ac:dyDescent="0.25">
      <c r="A80" s="10"/>
      <c r="B80" s="10"/>
      <c r="C80" s="10"/>
      <c r="D80" s="11"/>
      <c r="E80" s="12"/>
      <c r="F80" s="13"/>
      <c r="G80" s="10"/>
      <c r="H80" s="10"/>
      <c r="I80" s="14" t="str">
        <f>IF($D80="","",IF(ISNUMBER($D80),$D80-TODAY(),"Check date"))</f>
        <v/>
      </c>
      <c r="J80" s="15" t="str">
        <f>IF(OR($A80="",$D80=""),"",IF(NOT(ISNUMBER($I80)),"Check date",IF($I80&lt;0,"Expired",IF($I80&lt;=Settings!$B$3,"Critical",IF($I80&lt;=Settings!$B$4,"Near expiry","OK")))))</f>
        <v/>
      </c>
      <c r="K80" s="16" t="str">
        <f>IF(OR($E80="",$F80=""),"",IF(AND(ISNUMBER($E80),ISNUMBER($F80)),$E80*$F80,"Check"))</f>
        <v/>
      </c>
      <c r="L80" s="17" t="str">
        <f>IF(OR($A80="",$D80="",$E80=""),"",IF(NOT(ISNUMBER($D80)),"",IF($D80&lt;TODAY(),"Do not sell",IF(N($E80)&lt;=0,"",COUNTIFS($A$2:$A$501,$A80,$D$2:$D$501,"&lt;"&amp;$D80,$D$2:$D$501,"&gt;="&amp;TODAY(),$E$2:$E$501,"&gt;0")+1))))</f>
        <v/>
      </c>
      <c r="M80" s="15" t="str">
        <f>IF($J80="Check date","Enter the expiry as a date",IF($J80="Expired","Take off the shelf: return or write off",IF($J80="Critical","Return now or sell first",IF($J80="Near expiry","Sell first; check the return window",""))))</f>
        <v/>
      </c>
    </row>
    <row r="81" spans="1:13" x14ac:dyDescent="0.25">
      <c r="A81" s="10"/>
      <c r="B81" s="10"/>
      <c r="C81" s="10"/>
      <c r="D81" s="11"/>
      <c r="E81" s="12"/>
      <c r="F81" s="13"/>
      <c r="G81" s="10"/>
      <c r="H81" s="10"/>
      <c r="I81" s="14" t="str">
        <f>IF($D81="","",IF(ISNUMBER($D81),$D81-TODAY(),"Check date"))</f>
        <v/>
      </c>
      <c r="J81" s="15" t="str">
        <f>IF(OR($A81="",$D81=""),"",IF(NOT(ISNUMBER($I81)),"Check date",IF($I81&lt;0,"Expired",IF($I81&lt;=Settings!$B$3,"Critical",IF($I81&lt;=Settings!$B$4,"Near expiry","OK")))))</f>
        <v/>
      </c>
      <c r="K81" s="16" t="str">
        <f>IF(OR($E81="",$F81=""),"",IF(AND(ISNUMBER($E81),ISNUMBER($F81)),$E81*$F81,"Check"))</f>
        <v/>
      </c>
      <c r="L81" s="17" t="str">
        <f>IF(OR($A81="",$D81="",$E81=""),"",IF(NOT(ISNUMBER($D81)),"",IF($D81&lt;TODAY(),"Do not sell",IF(N($E81)&lt;=0,"",COUNTIFS($A$2:$A$501,$A81,$D$2:$D$501,"&lt;"&amp;$D81,$D$2:$D$501,"&gt;="&amp;TODAY(),$E$2:$E$501,"&gt;0")+1))))</f>
        <v/>
      </c>
      <c r="M81" s="15" t="str">
        <f>IF($J81="Check date","Enter the expiry as a date",IF($J81="Expired","Take off the shelf: return or write off",IF($J81="Critical","Return now or sell first",IF($J81="Near expiry","Sell first; check the return window",""))))</f>
        <v/>
      </c>
    </row>
    <row r="82" spans="1:13" x14ac:dyDescent="0.25">
      <c r="A82" s="10"/>
      <c r="B82" s="10"/>
      <c r="C82" s="10"/>
      <c r="D82" s="11"/>
      <c r="E82" s="12"/>
      <c r="F82" s="13"/>
      <c r="G82" s="10"/>
      <c r="H82" s="10"/>
      <c r="I82" s="14" t="str">
        <f>IF($D82="","",IF(ISNUMBER($D82),$D82-TODAY(),"Check date"))</f>
        <v/>
      </c>
      <c r="J82" s="15" t="str">
        <f>IF(OR($A82="",$D82=""),"",IF(NOT(ISNUMBER($I82)),"Check date",IF($I82&lt;0,"Expired",IF($I82&lt;=Settings!$B$3,"Critical",IF($I82&lt;=Settings!$B$4,"Near expiry","OK")))))</f>
        <v/>
      </c>
      <c r="K82" s="16" t="str">
        <f>IF(OR($E82="",$F82=""),"",IF(AND(ISNUMBER($E82),ISNUMBER($F82)),$E82*$F82,"Check"))</f>
        <v/>
      </c>
      <c r="L82" s="17" t="str">
        <f>IF(OR($A82="",$D82="",$E82=""),"",IF(NOT(ISNUMBER($D82)),"",IF($D82&lt;TODAY(),"Do not sell",IF(N($E82)&lt;=0,"",COUNTIFS($A$2:$A$501,$A82,$D$2:$D$501,"&lt;"&amp;$D82,$D$2:$D$501,"&gt;="&amp;TODAY(),$E$2:$E$501,"&gt;0")+1))))</f>
        <v/>
      </c>
      <c r="M82" s="15" t="str">
        <f>IF($J82="Check date","Enter the expiry as a date",IF($J82="Expired","Take off the shelf: return or write off",IF($J82="Critical","Return now or sell first",IF($J82="Near expiry","Sell first; check the return window",""))))</f>
        <v/>
      </c>
    </row>
    <row r="83" spans="1:13" x14ac:dyDescent="0.25">
      <c r="A83" s="10"/>
      <c r="B83" s="10"/>
      <c r="C83" s="10"/>
      <c r="D83" s="11"/>
      <c r="E83" s="12"/>
      <c r="F83" s="13"/>
      <c r="G83" s="10"/>
      <c r="H83" s="10"/>
      <c r="I83" s="14" t="str">
        <f>IF($D83="","",IF(ISNUMBER($D83),$D83-TODAY(),"Check date"))</f>
        <v/>
      </c>
      <c r="J83" s="15" t="str">
        <f>IF(OR($A83="",$D83=""),"",IF(NOT(ISNUMBER($I83)),"Check date",IF($I83&lt;0,"Expired",IF($I83&lt;=Settings!$B$3,"Critical",IF($I83&lt;=Settings!$B$4,"Near expiry","OK")))))</f>
        <v/>
      </c>
      <c r="K83" s="16" t="str">
        <f>IF(OR($E83="",$F83=""),"",IF(AND(ISNUMBER($E83),ISNUMBER($F83)),$E83*$F83,"Check"))</f>
        <v/>
      </c>
      <c r="L83" s="17" t="str">
        <f>IF(OR($A83="",$D83="",$E83=""),"",IF(NOT(ISNUMBER($D83)),"",IF($D83&lt;TODAY(),"Do not sell",IF(N($E83)&lt;=0,"",COUNTIFS($A$2:$A$501,$A83,$D$2:$D$501,"&lt;"&amp;$D83,$D$2:$D$501,"&gt;="&amp;TODAY(),$E$2:$E$501,"&gt;0")+1))))</f>
        <v/>
      </c>
      <c r="M83" s="15" t="str">
        <f>IF($J83="Check date","Enter the expiry as a date",IF($J83="Expired","Take off the shelf: return or write off",IF($J83="Critical","Return now or sell first",IF($J83="Near expiry","Sell first; check the return window",""))))</f>
        <v/>
      </c>
    </row>
    <row r="84" spans="1:13" x14ac:dyDescent="0.25">
      <c r="A84" s="10"/>
      <c r="B84" s="10"/>
      <c r="C84" s="10"/>
      <c r="D84" s="11"/>
      <c r="E84" s="12"/>
      <c r="F84" s="13"/>
      <c r="G84" s="10"/>
      <c r="H84" s="10"/>
      <c r="I84" s="14" t="str">
        <f>IF($D84="","",IF(ISNUMBER($D84),$D84-TODAY(),"Check date"))</f>
        <v/>
      </c>
      <c r="J84" s="15" t="str">
        <f>IF(OR($A84="",$D84=""),"",IF(NOT(ISNUMBER($I84)),"Check date",IF($I84&lt;0,"Expired",IF($I84&lt;=Settings!$B$3,"Critical",IF($I84&lt;=Settings!$B$4,"Near expiry","OK")))))</f>
        <v/>
      </c>
      <c r="K84" s="16" t="str">
        <f>IF(OR($E84="",$F84=""),"",IF(AND(ISNUMBER($E84),ISNUMBER($F84)),$E84*$F84,"Check"))</f>
        <v/>
      </c>
      <c r="L84" s="17" t="str">
        <f>IF(OR($A84="",$D84="",$E84=""),"",IF(NOT(ISNUMBER($D84)),"",IF($D84&lt;TODAY(),"Do not sell",IF(N($E84)&lt;=0,"",COUNTIFS($A$2:$A$501,$A84,$D$2:$D$501,"&lt;"&amp;$D84,$D$2:$D$501,"&gt;="&amp;TODAY(),$E$2:$E$501,"&gt;0")+1))))</f>
        <v/>
      </c>
      <c r="M84" s="15" t="str">
        <f>IF($J84="Check date","Enter the expiry as a date",IF($J84="Expired","Take off the shelf: return or write off",IF($J84="Critical","Return now or sell first",IF($J84="Near expiry","Sell first; check the return window",""))))</f>
        <v/>
      </c>
    </row>
    <row r="85" spans="1:13" x14ac:dyDescent="0.25">
      <c r="A85" s="10"/>
      <c r="B85" s="10"/>
      <c r="C85" s="10"/>
      <c r="D85" s="11"/>
      <c r="E85" s="12"/>
      <c r="F85" s="13"/>
      <c r="G85" s="10"/>
      <c r="H85" s="10"/>
      <c r="I85" s="14" t="str">
        <f>IF($D85="","",IF(ISNUMBER($D85),$D85-TODAY(),"Check date"))</f>
        <v/>
      </c>
      <c r="J85" s="15" t="str">
        <f>IF(OR($A85="",$D85=""),"",IF(NOT(ISNUMBER($I85)),"Check date",IF($I85&lt;0,"Expired",IF($I85&lt;=Settings!$B$3,"Critical",IF($I85&lt;=Settings!$B$4,"Near expiry","OK")))))</f>
        <v/>
      </c>
      <c r="K85" s="16" t="str">
        <f>IF(OR($E85="",$F85=""),"",IF(AND(ISNUMBER($E85),ISNUMBER($F85)),$E85*$F85,"Check"))</f>
        <v/>
      </c>
      <c r="L85" s="17" t="str">
        <f>IF(OR($A85="",$D85="",$E85=""),"",IF(NOT(ISNUMBER($D85)),"",IF($D85&lt;TODAY(),"Do not sell",IF(N($E85)&lt;=0,"",COUNTIFS($A$2:$A$501,$A85,$D$2:$D$501,"&lt;"&amp;$D85,$D$2:$D$501,"&gt;="&amp;TODAY(),$E$2:$E$501,"&gt;0")+1))))</f>
        <v/>
      </c>
      <c r="M85" s="15" t="str">
        <f>IF($J85="Check date","Enter the expiry as a date",IF($J85="Expired","Take off the shelf: return or write off",IF($J85="Critical","Return now or sell first",IF($J85="Near expiry","Sell first; check the return window",""))))</f>
        <v/>
      </c>
    </row>
    <row r="86" spans="1:13" x14ac:dyDescent="0.25">
      <c r="A86" s="10"/>
      <c r="B86" s="10"/>
      <c r="C86" s="10"/>
      <c r="D86" s="11"/>
      <c r="E86" s="12"/>
      <c r="F86" s="13"/>
      <c r="G86" s="10"/>
      <c r="H86" s="10"/>
      <c r="I86" s="14" t="str">
        <f>IF($D86="","",IF(ISNUMBER($D86),$D86-TODAY(),"Check date"))</f>
        <v/>
      </c>
      <c r="J86" s="15" t="str">
        <f>IF(OR($A86="",$D86=""),"",IF(NOT(ISNUMBER($I86)),"Check date",IF($I86&lt;0,"Expired",IF($I86&lt;=Settings!$B$3,"Critical",IF($I86&lt;=Settings!$B$4,"Near expiry","OK")))))</f>
        <v/>
      </c>
      <c r="K86" s="16" t="str">
        <f>IF(OR($E86="",$F86=""),"",IF(AND(ISNUMBER($E86),ISNUMBER($F86)),$E86*$F86,"Check"))</f>
        <v/>
      </c>
      <c r="L86" s="17" t="str">
        <f>IF(OR($A86="",$D86="",$E86=""),"",IF(NOT(ISNUMBER($D86)),"",IF($D86&lt;TODAY(),"Do not sell",IF(N($E86)&lt;=0,"",COUNTIFS($A$2:$A$501,$A86,$D$2:$D$501,"&lt;"&amp;$D86,$D$2:$D$501,"&gt;="&amp;TODAY(),$E$2:$E$501,"&gt;0")+1))))</f>
        <v/>
      </c>
      <c r="M86" s="15" t="str">
        <f>IF($J86="Check date","Enter the expiry as a date",IF($J86="Expired","Take off the shelf: return or write off",IF($J86="Critical","Return now or sell first",IF($J86="Near expiry","Sell first; check the return window",""))))</f>
        <v/>
      </c>
    </row>
    <row r="87" spans="1:13" x14ac:dyDescent="0.25">
      <c r="A87" s="10"/>
      <c r="B87" s="10"/>
      <c r="C87" s="10"/>
      <c r="D87" s="11"/>
      <c r="E87" s="12"/>
      <c r="F87" s="13"/>
      <c r="G87" s="10"/>
      <c r="H87" s="10"/>
      <c r="I87" s="14" t="str">
        <f>IF($D87="","",IF(ISNUMBER($D87),$D87-TODAY(),"Check date"))</f>
        <v/>
      </c>
      <c r="J87" s="15" t="str">
        <f>IF(OR($A87="",$D87=""),"",IF(NOT(ISNUMBER($I87)),"Check date",IF($I87&lt;0,"Expired",IF($I87&lt;=Settings!$B$3,"Critical",IF($I87&lt;=Settings!$B$4,"Near expiry","OK")))))</f>
        <v/>
      </c>
      <c r="K87" s="16" t="str">
        <f>IF(OR($E87="",$F87=""),"",IF(AND(ISNUMBER($E87),ISNUMBER($F87)),$E87*$F87,"Check"))</f>
        <v/>
      </c>
      <c r="L87" s="17" t="str">
        <f>IF(OR($A87="",$D87="",$E87=""),"",IF(NOT(ISNUMBER($D87)),"",IF($D87&lt;TODAY(),"Do not sell",IF(N($E87)&lt;=0,"",COUNTIFS($A$2:$A$501,$A87,$D$2:$D$501,"&lt;"&amp;$D87,$D$2:$D$501,"&gt;="&amp;TODAY(),$E$2:$E$501,"&gt;0")+1))))</f>
        <v/>
      </c>
      <c r="M87" s="15" t="str">
        <f>IF($J87="Check date","Enter the expiry as a date",IF($J87="Expired","Take off the shelf: return or write off",IF($J87="Critical","Return now or sell first",IF($J87="Near expiry","Sell first; check the return window",""))))</f>
        <v/>
      </c>
    </row>
    <row r="88" spans="1:13" x14ac:dyDescent="0.25">
      <c r="A88" s="10"/>
      <c r="B88" s="10"/>
      <c r="C88" s="10"/>
      <c r="D88" s="11"/>
      <c r="E88" s="12"/>
      <c r="F88" s="13"/>
      <c r="G88" s="10"/>
      <c r="H88" s="10"/>
      <c r="I88" s="14" t="str">
        <f>IF($D88="","",IF(ISNUMBER($D88),$D88-TODAY(),"Check date"))</f>
        <v/>
      </c>
      <c r="J88" s="15" t="str">
        <f>IF(OR($A88="",$D88=""),"",IF(NOT(ISNUMBER($I88)),"Check date",IF($I88&lt;0,"Expired",IF($I88&lt;=Settings!$B$3,"Critical",IF($I88&lt;=Settings!$B$4,"Near expiry","OK")))))</f>
        <v/>
      </c>
      <c r="K88" s="16" t="str">
        <f>IF(OR($E88="",$F88=""),"",IF(AND(ISNUMBER($E88),ISNUMBER($F88)),$E88*$F88,"Check"))</f>
        <v/>
      </c>
      <c r="L88" s="17" t="str">
        <f>IF(OR($A88="",$D88="",$E88=""),"",IF(NOT(ISNUMBER($D88)),"",IF($D88&lt;TODAY(),"Do not sell",IF(N($E88)&lt;=0,"",COUNTIFS($A$2:$A$501,$A88,$D$2:$D$501,"&lt;"&amp;$D88,$D$2:$D$501,"&gt;="&amp;TODAY(),$E$2:$E$501,"&gt;0")+1))))</f>
        <v/>
      </c>
      <c r="M88" s="15" t="str">
        <f>IF($J88="Check date","Enter the expiry as a date",IF($J88="Expired","Take off the shelf: return or write off",IF($J88="Critical","Return now or sell first",IF($J88="Near expiry","Sell first; check the return window",""))))</f>
        <v/>
      </c>
    </row>
    <row r="89" spans="1:13" x14ac:dyDescent="0.25">
      <c r="A89" s="10"/>
      <c r="B89" s="10"/>
      <c r="C89" s="10"/>
      <c r="D89" s="11"/>
      <c r="E89" s="12"/>
      <c r="F89" s="13"/>
      <c r="G89" s="10"/>
      <c r="H89" s="10"/>
      <c r="I89" s="14" t="str">
        <f>IF($D89="","",IF(ISNUMBER($D89),$D89-TODAY(),"Check date"))</f>
        <v/>
      </c>
      <c r="J89" s="15" t="str">
        <f>IF(OR($A89="",$D89=""),"",IF(NOT(ISNUMBER($I89)),"Check date",IF($I89&lt;0,"Expired",IF($I89&lt;=Settings!$B$3,"Critical",IF($I89&lt;=Settings!$B$4,"Near expiry","OK")))))</f>
        <v/>
      </c>
      <c r="K89" s="16" t="str">
        <f>IF(OR($E89="",$F89=""),"",IF(AND(ISNUMBER($E89),ISNUMBER($F89)),$E89*$F89,"Check"))</f>
        <v/>
      </c>
      <c r="L89" s="17" t="str">
        <f>IF(OR($A89="",$D89="",$E89=""),"",IF(NOT(ISNUMBER($D89)),"",IF($D89&lt;TODAY(),"Do not sell",IF(N($E89)&lt;=0,"",COUNTIFS($A$2:$A$501,$A89,$D$2:$D$501,"&lt;"&amp;$D89,$D$2:$D$501,"&gt;="&amp;TODAY(),$E$2:$E$501,"&gt;0")+1))))</f>
        <v/>
      </c>
      <c r="M89" s="15" t="str">
        <f>IF($J89="Check date","Enter the expiry as a date",IF($J89="Expired","Take off the shelf: return or write off",IF($J89="Critical","Return now or sell first",IF($J89="Near expiry","Sell first; check the return window",""))))</f>
        <v/>
      </c>
    </row>
    <row r="90" spans="1:13" x14ac:dyDescent="0.25">
      <c r="A90" s="10"/>
      <c r="B90" s="10"/>
      <c r="C90" s="10"/>
      <c r="D90" s="11"/>
      <c r="E90" s="12"/>
      <c r="F90" s="13"/>
      <c r="G90" s="10"/>
      <c r="H90" s="10"/>
      <c r="I90" s="14" t="str">
        <f>IF($D90="","",IF(ISNUMBER($D90),$D90-TODAY(),"Check date"))</f>
        <v/>
      </c>
      <c r="J90" s="15" t="str">
        <f>IF(OR($A90="",$D90=""),"",IF(NOT(ISNUMBER($I90)),"Check date",IF($I90&lt;0,"Expired",IF($I90&lt;=Settings!$B$3,"Critical",IF($I90&lt;=Settings!$B$4,"Near expiry","OK")))))</f>
        <v/>
      </c>
      <c r="K90" s="16" t="str">
        <f>IF(OR($E90="",$F90=""),"",IF(AND(ISNUMBER($E90),ISNUMBER($F90)),$E90*$F90,"Check"))</f>
        <v/>
      </c>
      <c r="L90" s="17" t="str">
        <f>IF(OR($A90="",$D90="",$E90=""),"",IF(NOT(ISNUMBER($D90)),"",IF($D90&lt;TODAY(),"Do not sell",IF(N($E90)&lt;=0,"",COUNTIFS($A$2:$A$501,$A90,$D$2:$D$501,"&lt;"&amp;$D90,$D$2:$D$501,"&gt;="&amp;TODAY(),$E$2:$E$501,"&gt;0")+1))))</f>
        <v/>
      </c>
      <c r="M90" s="15" t="str">
        <f>IF($J90="Check date","Enter the expiry as a date",IF($J90="Expired","Take off the shelf: return or write off",IF($J90="Critical","Return now or sell first",IF($J90="Near expiry","Sell first; check the return window",""))))</f>
        <v/>
      </c>
    </row>
    <row r="91" spans="1:13" x14ac:dyDescent="0.25">
      <c r="A91" s="10"/>
      <c r="B91" s="10"/>
      <c r="C91" s="10"/>
      <c r="D91" s="11"/>
      <c r="E91" s="12"/>
      <c r="F91" s="13"/>
      <c r="G91" s="10"/>
      <c r="H91" s="10"/>
      <c r="I91" s="14" t="str">
        <f>IF($D91="","",IF(ISNUMBER($D91),$D91-TODAY(),"Check date"))</f>
        <v/>
      </c>
      <c r="J91" s="15" t="str">
        <f>IF(OR($A91="",$D91=""),"",IF(NOT(ISNUMBER($I91)),"Check date",IF($I91&lt;0,"Expired",IF($I91&lt;=Settings!$B$3,"Critical",IF($I91&lt;=Settings!$B$4,"Near expiry","OK")))))</f>
        <v/>
      </c>
      <c r="K91" s="16" t="str">
        <f>IF(OR($E91="",$F91=""),"",IF(AND(ISNUMBER($E91),ISNUMBER($F91)),$E91*$F91,"Check"))</f>
        <v/>
      </c>
      <c r="L91" s="17" t="str">
        <f>IF(OR($A91="",$D91="",$E91=""),"",IF(NOT(ISNUMBER($D91)),"",IF($D91&lt;TODAY(),"Do not sell",IF(N($E91)&lt;=0,"",COUNTIFS($A$2:$A$501,$A91,$D$2:$D$501,"&lt;"&amp;$D91,$D$2:$D$501,"&gt;="&amp;TODAY(),$E$2:$E$501,"&gt;0")+1))))</f>
        <v/>
      </c>
      <c r="M91" s="15" t="str">
        <f>IF($J91="Check date","Enter the expiry as a date",IF($J91="Expired","Take off the shelf: return or write off",IF($J91="Critical","Return now or sell first",IF($J91="Near expiry","Sell first; check the return window",""))))</f>
        <v/>
      </c>
    </row>
    <row r="92" spans="1:13" x14ac:dyDescent="0.25">
      <c r="A92" s="10"/>
      <c r="B92" s="10"/>
      <c r="C92" s="10"/>
      <c r="D92" s="11"/>
      <c r="E92" s="12"/>
      <c r="F92" s="13"/>
      <c r="G92" s="10"/>
      <c r="H92" s="10"/>
      <c r="I92" s="14" t="str">
        <f>IF($D92="","",IF(ISNUMBER($D92),$D92-TODAY(),"Check date"))</f>
        <v/>
      </c>
      <c r="J92" s="15" t="str">
        <f>IF(OR($A92="",$D92=""),"",IF(NOT(ISNUMBER($I92)),"Check date",IF($I92&lt;0,"Expired",IF($I92&lt;=Settings!$B$3,"Critical",IF($I92&lt;=Settings!$B$4,"Near expiry","OK")))))</f>
        <v/>
      </c>
      <c r="K92" s="16" t="str">
        <f>IF(OR($E92="",$F92=""),"",IF(AND(ISNUMBER($E92),ISNUMBER($F92)),$E92*$F92,"Check"))</f>
        <v/>
      </c>
      <c r="L92" s="17" t="str">
        <f>IF(OR($A92="",$D92="",$E92=""),"",IF(NOT(ISNUMBER($D92)),"",IF($D92&lt;TODAY(),"Do not sell",IF(N($E92)&lt;=0,"",COUNTIFS($A$2:$A$501,$A92,$D$2:$D$501,"&lt;"&amp;$D92,$D$2:$D$501,"&gt;="&amp;TODAY(),$E$2:$E$501,"&gt;0")+1))))</f>
        <v/>
      </c>
      <c r="M92" s="15" t="str">
        <f>IF($J92="Check date","Enter the expiry as a date",IF($J92="Expired","Take off the shelf: return or write off",IF($J92="Critical","Return now or sell first",IF($J92="Near expiry","Sell first; check the return window",""))))</f>
        <v/>
      </c>
    </row>
    <row r="93" spans="1:13" x14ac:dyDescent="0.25">
      <c r="A93" s="10"/>
      <c r="B93" s="10"/>
      <c r="C93" s="10"/>
      <c r="D93" s="11"/>
      <c r="E93" s="12"/>
      <c r="F93" s="13"/>
      <c r="G93" s="10"/>
      <c r="H93" s="10"/>
      <c r="I93" s="14" t="str">
        <f>IF($D93="","",IF(ISNUMBER($D93),$D93-TODAY(),"Check date"))</f>
        <v/>
      </c>
      <c r="J93" s="15" t="str">
        <f>IF(OR($A93="",$D93=""),"",IF(NOT(ISNUMBER($I93)),"Check date",IF($I93&lt;0,"Expired",IF($I93&lt;=Settings!$B$3,"Critical",IF($I93&lt;=Settings!$B$4,"Near expiry","OK")))))</f>
        <v/>
      </c>
      <c r="K93" s="16" t="str">
        <f>IF(OR($E93="",$F93=""),"",IF(AND(ISNUMBER($E93),ISNUMBER($F93)),$E93*$F93,"Check"))</f>
        <v/>
      </c>
      <c r="L93" s="17" t="str">
        <f>IF(OR($A93="",$D93="",$E93=""),"",IF(NOT(ISNUMBER($D93)),"",IF($D93&lt;TODAY(),"Do not sell",IF(N($E93)&lt;=0,"",COUNTIFS($A$2:$A$501,$A93,$D$2:$D$501,"&lt;"&amp;$D93,$D$2:$D$501,"&gt;="&amp;TODAY(),$E$2:$E$501,"&gt;0")+1))))</f>
        <v/>
      </c>
      <c r="M93" s="15" t="str">
        <f>IF($J93="Check date","Enter the expiry as a date",IF($J93="Expired","Take off the shelf: return or write off",IF($J93="Critical","Return now or sell first",IF($J93="Near expiry","Sell first; check the return window",""))))</f>
        <v/>
      </c>
    </row>
    <row r="94" spans="1:13" x14ac:dyDescent="0.25">
      <c r="A94" s="10"/>
      <c r="B94" s="10"/>
      <c r="C94" s="10"/>
      <c r="D94" s="11"/>
      <c r="E94" s="12"/>
      <c r="F94" s="13"/>
      <c r="G94" s="10"/>
      <c r="H94" s="10"/>
      <c r="I94" s="14" t="str">
        <f>IF($D94="","",IF(ISNUMBER($D94),$D94-TODAY(),"Check date"))</f>
        <v/>
      </c>
      <c r="J94" s="15" t="str">
        <f>IF(OR($A94="",$D94=""),"",IF(NOT(ISNUMBER($I94)),"Check date",IF($I94&lt;0,"Expired",IF($I94&lt;=Settings!$B$3,"Critical",IF($I94&lt;=Settings!$B$4,"Near expiry","OK")))))</f>
        <v/>
      </c>
      <c r="K94" s="16" t="str">
        <f>IF(OR($E94="",$F94=""),"",IF(AND(ISNUMBER($E94),ISNUMBER($F94)),$E94*$F94,"Check"))</f>
        <v/>
      </c>
      <c r="L94" s="17" t="str">
        <f>IF(OR($A94="",$D94="",$E94=""),"",IF(NOT(ISNUMBER($D94)),"",IF($D94&lt;TODAY(),"Do not sell",IF(N($E94)&lt;=0,"",COUNTIFS($A$2:$A$501,$A94,$D$2:$D$501,"&lt;"&amp;$D94,$D$2:$D$501,"&gt;="&amp;TODAY(),$E$2:$E$501,"&gt;0")+1))))</f>
        <v/>
      </c>
      <c r="M94" s="15" t="str">
        <f>IF($J94="Check date","Enter the expiry as a date",IF($J94="Expired","Take off the shelf: return or write off",IF($J94="Critical","Return now or sell first",IF($J94="Near expiry","Sell first; check the return window",""))))</f>
        <v/>
      </c>
    </row>
    <row r="95" spans="1:13" x14ac:dyDescent="0.25">
      <c r="A95" s="10"/>
      <c r="B95" s="10"/>
      <c r="C95" s="10"/>
      <c r="D95" s="11"/>
      <c r="E95" s="12"/>
      <c r="F95" s="13"/>
      <c r="G95" s="10"/>
      <c r="H95" s="10"/>
      <c r="I95" s="14" t="str">
        <f>IF($D95="","",IF(ISNUMBER($D95),$D95-TODAY(),"Check date"))</f>
        <v/>
      </c>
      <c r="J95" s="15" t="str">
        <f>IF(OR($A95="",$D95=""),"",IF(NOT(ISNUMBER($I95)),"Check date",IF($I95&lt;0,"Expired",IF($I95&lt;=Settings!$B$3,"Critical",IF($I95&lt;=Settings!$B$4,"Near expiry","OK")))))</f>
        <v/>
      </c>
      <c r="K95" s="16" t="str">
        <f>IF(OR($E95="",$F95=""),"",IF(AND(ISNUMBER($E95),ISNUMBER($F95)),$E95*$F95,"Check"))</f>
        <v/>
      </c>
      <c r="L95" s="17" t="str">
        <f>IF(OR($A95="",$D95="",$E95=""),"",IF(NOT(ISNUMBER($D95)),"",IF($D95&lt;TODAY(),"Do not sell",IF(N($E95)&lt;=0,"",COUNTIFS($A$2:$A$501,$A95,$D$2:$D$501,"&lt;"&amp;$D95,$D$2:$D$501,"&gt;="&amp;TODAY(),$E$2:$E$501,"&gt;0")+1))))</f>
        <v/>
      </c>
      <c r="M95" s="15" t="str">
        <f>IF($J95="Check date","Enter the expiry as a date",IF($J95="Expired","Take off the shelf: return or write off",IF($J95="Critical","Return now or sell first",IF($J95="Near expiry","Sell first; check the return window",""))))</f>
        <v/>
      </c>
    </row>
    <row r="96" spans="1:13" x14ac:dyDescent="0.25">
      <c r="A96" s="10"/>
      <c r="B96" s="10"/>
      <c r="C96" s="10"/>
      <c r="D96" s="11"/>
      <c r="E96" s="12"/>
      <c r="F96" s="13"/>
      <c r="G96" s="10"/>
      <c r="H96" s="10"/>
      <c r="I96" s="14" t="str">
        <f>IF($D96="","",IF(ISNUMBER($D96),$D96-TODAY(),"Check date"))</f>
        <v/>
      </c>
      <c r="J96" s="15" t="str">
        <f>IF(OR($A96="",$D96=""),"",IF(NOT(ISNUMBER($I96)),"Check date",IF($I96&lt;0,"Expired",IF($I96&lt;=Settings!$B$3,"Critical",IF($I96&lt;=Settings!$B$4,"Near expiry","OK")))))</f>
        <v/>
      </c>
      <c r="K96" s="16" t="str">
        <f>IF(OR($E96="",$F96=""),"",IF(AND(ISNUMBER($E96),ISNUMBER($F96)),$E96*$F96,"Check"))</f>
        <v/>
      </c>
      <c r="L96" s="17" t="str">
        <f>IF(OR($A96="",$D96="",$E96=""),"",IF(NOT(ISNUMBER($D96)),"",IF($D96&lt;TODAY(),"Do not sell",IF(N($E96)&lt;=0,"",COUNTIFS($A$2:$A$501,$A96,$D$2:$D$501,"&lt;"&amp;$D96,$D$2:$D$501,"&gt;="&amp;TODAY(),$E$2:$E$501,"&gt;0")+1))))</f>
        <v/>
      </c>
      <c r="M96" s="15" t="str">
        <f>IF($J96="Check date","Enter the expiry as a date",IF($J96="Expired","Take off the shelf: return or write off",IF($J96="Critical","Return now or sell first",IF($J96="Near expiry","Sell first; check the return window",""))))</f>
        <v/>
      </c>
    </row>
    <row r="97" spans="1:13" x14ac:dyDescent="0.25">
      <c r="A97" s="10"/>
      <c r="B97" s="10"/>
      <c r="C97" s="10"/>
      <c r="D97" s="11"/>
      <c r="E97" s="12"/>
      <c r="F97" s="13"/>
      <c r="G97" s="10"/>
      <c r="H97" s="10"/>
      <c r="I97" s="14" t="str">
        <f>IF($D97="","",IF(ISNUMBER($D97),$D97-TODAY(),"Check date"))</f>
        <v/>
      </c>
      <c r="J97" s="15" t="str">
        <f>IF(OR($A97="",$D97=""),"",IF(NOT(ISNUMBER($I97)),"Check date",IF($I97&lt;0,"Expired",IF($I97&lt;=Settings!$B$3,"Critical",IF($I97&lt;=Settings!$B$4,"Near expiry","OK")))))</f>
        <v/>
      </c>
      <c r="K97" s="16" t="str">
        <f>IF(OR($E97="",$F97=""),"",IF(AND(ISNUMBER($E97),ISNUMBER($F97)),$E97*$F97,"Check"))</f>
        <v/>
      </c>
      <c r="L97" s="17" t="str">
        <f>IF(OR($A97="",$D97="",$E97=""),"",IF(NOT(ISNUMBER($D97)),"",IF($D97&lt;TODAY(),"Do not sell",IF(N($E97)&lt;=0,"",COUNTIFS($A$2:$A$501,$A97,$D$2:$D$501,"&lt;"&amp;$D97,$D$2:$D$501,"&gt;="&amp;TODAY(),$E$2:$E$501,"&gt;0")+1))))</f>
        <v/>
      </c>
      <c r="M97" s="15" t="str">
        <f>IF($J97="Check date","Enter the expiry as a date",IF($J97="Expired","Take off the shelf: return or write off",IF($J97="Critical","Return now or sell first",IF($J97="Near expiry","Sell first; check the return window",""))))</f>
        <v/>
      </c>
    </row>
    <row r="98" spans="1:13" x14ac:dyDescent="0.25">
      <c r="A98" s="10"/>
      <c r="B98" s="10"/>
      <c r="C98" s="10"/>
      <c r="D98" s="11"/>
      <c r="E98" s="12"/>
      <c r="F98" s="13"/>
      <c r="G98" s="10"/>
      <c r="H98" s="10"/>
      <c r="I98" s="14" t="str">
        <f>IF($D98="","",IF(ISNUMBER($D98),$D98-TODAY(),"Check date"))</f>
        <v/>
      </c>
      <c r="J98" s="15" t="str">
        <f>IF(OR($A98="",$D98=""),"",IF(NOT(ISNUMBER($I98)),"Check date",IF($I98&lt;0,"Expired",IF($I98&lt;=Settings!$B$3,"Critical",IF($I98&lt;=Settings!$B$4,"Near expiry","OK")))))</f>
        <v/>
      </c>
      <c r="K98" s="16" t="str">
        <f>IF(OR($E98="",$F98=""),"",IF(AND(ISNUMBER($E98),ISNUMBER($F98)),$E98*$F98,"Check"))</f>
        <v/>
      </c>
      <c r="L98" s="17" t="str">
        <f>IF(OR($A98="",$D98="",$E98=""),"",IF(NOT(ISNUMBER($D98)),"",IF($D98&lt;TODAY(),"Do not sell",IF(N($E98)&lt;=0,"",COUNTIFS($A$2:$A$501,$A98,$D$2:$D$501,"&lt;"&amp;$D98,$D$2:$D$501,"&gt;="&amp;TODAY(),$E$2:$E$501,"&gt;0")+1))))</f>
        <v/>
      </c>
      <c r="M98" s="15" t="str">
        <f>IF($J98="Check date","Enter the expiry as a date",IF($J98="Expired","Take off the shelf: return or write off",IF($J98="Critical","Return now or sell first",IF($J98="Near expiry","Sell first; check the return window",""))))</f>
        <v/>
      </c>
    </row>
    <row r="99" spans="1:13" x14ac:dyDescent="0.25">
      <c r="A99" s="10"/>
      <c r="B99" s="10"/>
      <c r="C99" s="10"/>
      <c r="D99" s="11"/>
      <c r="E99" s="12"/>
      <c r="F99" s="13"/>
      <c r="G99" s="10"/>
      <c r="H99" s="10"/>
      <c r="I99" s="14" t="str">
        <f>IF($D99="","",IF(ISNUMBER($D99),$D99-TODAY(),"Check date"))</f>
        <v/>
      </c>
      <c r="J99" s="15" t="str">
        <f>IF(OR($A99="",$D99=""),"",IF(NOT(ISNUMBER($I99)),"Check date",IF($I99&lt;0,"Expired",IF($I99&lt;=Settings!$B$3,"Critical",IF($I99&lt;=Settings!$B$4,"Near expiry","OK")))))</f>
        <v/>
      </c>
      <c r="K99" s="16" t="str">
        <f>IF(OR($E99="",$F99=""),"",IF(AND(ISNUMBER($E99),ISNUMBER($F99)),$E99*$F99,"Check"))</f>
        <v/>
      </c>
      <c r="L99" s="17" t="str">
        <f>IF(OR($A99="",$D99="",$E99=""),"",IF(NOT(ISNUMBER($D99)),"",IF($D99&lt;TODAY(),"Do not sell",IF(N($E99)&lt;=0,"",COUNTIFS($A$2:$A$501,$A99,$D$2:$D$501,"&lt;"&amp;$D99,$D$2:$D$501,"&gt;="&amp;TODAY(),$E$2:$E$501,"&gt;0")+1))))</f>
        <v/>
      </c>
      <c r="M99" s="15" t="str">
        <f>IF($J99="Check date","Enter the expiry as a date",IF($J99="Expired","Take off the shelf: return or write off",IF($J99="Critical","Return now or sell first",IF($J99="Near expiry","Sell first; check the return window",""))))</f>
        <v/>
      </c>
    </row>
    <row r="100" spans="1:13" x14ac:dyDescent="0.25">
      <c r="A100" s="10"/>
      <c r="B100" s="10"/>
      <c r="C100" s="10"/>
      <c r="D100" s="11"/>
      <c r="E100" s="12"/>
      <c r="F100" s="13"/>
      <c r="G100" s="10"/>
      <c r="H100" s="10"/>
      <c r="I100" s="14" t="str">
        <f>IF($D100="","",IF(ISNUMBER($D100),$D100-TODAY(),"Check date"))</f>
        <v/>
      </c>
      <c r="J100" s="15" t="str">
        <f>IF(OR($A100="",$D100=""),"",IF(NOT(ISNUMBER($I100)),"Check date",IF($I100&lt;0,"Expired",IF($I100&lt;=Settings!$B$3,"Critical",IF($I100&lt;=Settings!$B$4,"Near expiry","OK")))))</f>
        <v/>
      </c>
      <c r="K100" s="16" t="str">
        <f>IF(OR($E100="",$F100=""),"",IF(AND(ISNUMBER($E100),ISNUMBER($F100)),$E100*$F100,"Check"))</f>
        <v/>
      </c>
      <c r="L100" s="17" t="str">
        <f>IF(OR($A100="",$D100="",$E100=""),"",IF(NOT(ISNUMBER($D100)),"",IF($D100&lt;TODAY(),"Do not sell",IF(N($E100)&lt;=0,"",COUNTIFS($A$2:$A$501,$A100,$D$2:$D$501,"&lt;"&amp;$D100,$D$2:$D$501,"&gt;="&amp;TODAY(),$E$2:$E$501,"&gt;0")+1))))</f>
        <v/>
      </c>
      <c r="M100" s="15" t="str">
        <f>IF($J100="Check date","Enter the expiry as a date",IF($J100="Expired","Take off the shelf: return or write off",IF($J100="Critical","Return now or sell first",IF($J100="Near expiry","Sell first; check the return window",""))))</f>
        <v/>
      </c>
    </row>
    <row r="101" spans="1:13" x14ac:dyDescent="0.25">
      <c r="A101" s="10"/>
      <c r="B101" s="10"/>
      <c r="C101" s="10"/>
      <c r="D101" s="11"/>
      <c r="E101" s="12"/>
      <c r="F101" s="13"/>
      <c r="G101" s="10"/>
      <c r="H101" s="10"/>
      <c r="I101" s="14" t="str">
        <f>IF($D101="","",IF(ISNUMBER($D101),$D101-TODAY(),"Check date"))</f>
        <v/>
      </c>
      <c r="J101" s="15" t="str">
        <f>IF(OR($A101="",$D101=""),"",IF(NOT(ISNUMBER($I101)),"Check date",IF($I101&lt;0,"Expired",IF($I101&lt;=Settings!$B$3,"Critical",IF($I101&lt;=Settings!$B$4,"Near expiry","OK")))))</f>
        <v/>
      </c>
      <c r="K101" s="16" t="str">
        <f>IF(OR($E101="",$F101=""),"",IF(AND(ISNUMBER($E101),ISNUMBER($F101)),$E101*$F101,"Check"))</f>
        <v/>
      </c>
      <c r="L101" s="17" t="str">
        <f>IF(OR($A101="",$D101="",$E101=""),"",IF(NOT(ISNUMBER($D101)),"",IF($D101&lt;TODAY(),"Do not sell",IF(N($E101)&lt;=0,"",COUNTIFS($A$2:$A$501,$A101,$D$2:$D$501,"&lt;"&amp;$D101,$D$2:$D$501,"&gt;="&amp;TODAY(),$E$2:$E$501,"&gt;0")+1))))</f>
        <v/>
      </c>
      <c r="M101" s="15" t="str">
        <f>IF($J101="Check date","Enter the expiry as a date",IF($J101="Expired","Take off the shelf: return or write off",IF($J101="Critical","Return now or sell first",IF($J101="Near expiry","Sell first; check the return window",""))))</f>
        <v/>
      </c>
    </row>
    <row r="102" spans="1:13" x14ac:dyDescent="0.25">
      <c r="A102" s="10"/>
      <c r="B102" s="10"/>
      <c r="C102" s="10"/>
      <c r="D102" s="11"/>
      <c r="E102" s="12"/>
      <c r="F102" s="13"/>
      <c r="G102" s="10"/>
      <c r="H102" s="10"/>
      <c r="I102" s="14" t="str">
        <f>IF($D102="","",IF(ISNUMBER($D102),$D102-TODAY(),"Check date"))</f>
        <v/>
      </c>
      <c r="J102" s="15" t="str">
        <f>IF(OR($A102="",$D102=""),"",IF(NOT(ISNUMBER($I102)),"Check date",IF($I102&lt;0,"Expired",IF($I102&lt;=Settings!$B$3,"Critical",IF($I102&lt;=Settings!$B$4,"Near expiry","OK")))))</f>
        <v/>
      </c>
      <c r="K102" s="16" t="str">
        <f>IF(OR($E102="",$F102=""),"",IF(AND(ISNUMBER($E102),ISNUMBER($F102)),$E102*$F102,"Check"))</f>
        <v/>
      </c>
      <c r="L102" s="17" t="str">
        <f>IF(OR($A102="",$D102="",$E102=""),"",IF(NOT(ISNUMBER($D102)),"",IF($D102&lt;TODAY(),"Do not sell",IF(N($E102)&lt;=0,"",COUNTIFS($A$2:$A$501,$A102,$D$2:$D$501,"&lt;"&amp;$D102,$D$2:$D$501,"&gt;="&amp;TODAY(),$E$2:$E$501,"&gt;0")+1))))</f>
        <v/>
      </c>
      <c r="M102" s="15" t="str">
        <f>IF($J102="Check date","Enter the expiry as a date",IF($J102="Expired","Take off the shelf: return or write off",IF($J102="Critical","Return now or sell first",IF($J102="Near expiry","Sell first; check the return window",""))))</f>
        <v/>
      </c>
    </row>
    <row r="103" spans="1:13" x14ac:dyDescent="0.25">
      <c r="A103" s="10"/>
      <c r="B103" s="10"/>
      <c r="C103" s="10"/>
      <c r="D103" s="11"/>
      <c r="E103" s="12"/>
      <c r="F103" s="13"/>
      <c r="G103" s="10"/>
      <c r="H103" s="10"/>
      <c r="I103" s="14" t="str">
        <f>IF($D103="","",IF(ISNUMBER($D103),$D103-TODAY(),"Check date"))</f>
        <v/>
      </c>
      <c r="J103" s="15" t="str">
        <f>IF(OR($A103="",$D103=""),"",IF(NOT(ISNUMBER($I103)),"Check date",IF($I103&lt;0,"Expired",IF($I103&lt;=Settings!$B$3,"Critical",IF($I103&lt;=Settings!$B$4,"Near expiry","OK")))))</f>
        <v/>
      </c>
      <c r="K103" s="16" t="str">
        <f>IF(OR($E103="",$F103=""),"",IF(AND(ISNUMBER($E103),ISNUMBER($F103)),$E103*$F103,"Check"))</f>
        <v/>
      </c>
      <c r="L103" s="17" t="str">
        <f>IF(OR($A103="",$D103="",$E103=""),"",IF(NOT(ISNUMBER($D103)),"",IF($D103&lt;TODAY(),"Do not sell",IF(N($E103)&lt;=0,"",COUNTIFS($A$2:$A$501,$A103,$D$2:$D$501,"&lt;"&amp;$D103,$D$2:$D$501,"&gt;="&amp;TODAY(),$E$2:$E$501,"&gt;0")+1))))</f>
        <v/>
      </c>
      <c r="M103" s="15" t="str">
        <f>IF($J103="Check date","Enter the expiry as a date",IF($J103="Expired","Take off the shelf: return or write off",IF($J103="Critical","Return now or sell first",IF($J103="Near expiry","Sell first; check the return window",""))))</f>
        <v/>
      </c>
    </row>
    <row r="104" spans="1:13" x14ac:dyDescent="0.25">
      <c r="A104" s="10"/>
      <c r="B104" s="10"/>
      <c r="C104" s="10"/>
      <c r="D104" s="11"/>
      <c r="E104" s="12"/>
      <c r="F104" s="13"/>
      <c r="G104" s="10"/>
      <c r="H104" s="10"/>
      <c r="I104" s="14" t="str">
        <f>IF($D104="","",IF(ISNUMBER($D104),$D104-TODAY(),"Check date"))</f>
        <v/>
      </c>
      <c r="J104" s="15" t="str">
        <f>IF(OR($A104="",$D104=""),"",IF(NOT(ISNUMBER($I104)),"Check date",IF($I104&lt;0,"Expired",IF($I104&lt;=Settings!$B$3,"Critical",IF($I104&lt;=Settings!$B$4,"Near expiry","OK")))))</f>
        <v/>
      </c>
      <c r="K104" s="16" t="str">
        <f>IF(OR($E104="",$F104=""),"",IF(AND(ISNUMBER($E104),ISNUMBER($F104)),$E104*$F104,"Check"))</f>
        <v/>
      </c>
      <c r="L104" s="17" t="str">
        <f>IF(OR($A104="",$D104="",$E104=""),"",IF(NOT(ISNUMBER($D104)),"",IF($D104&lt;TODAY(),"Do not sell",IF(N($E104)&lt;=0,"",COUNTIFS($A$2:$A$501,$A104,$D$2:$D$501,"&lt;"&amp;$D104,$D$2:$D$501,"&gt;="&amp;TODAY(),$E$2:$E$501,"&gt;0")+1))))</f>
        <v/>
      </c>
      <c r="M104" s="15" t="str">
        <f>IF($J104="Check date","Enter the expiry as a date",IF($J104="Expired","Take off the shelf: return or write off",IF($J104="Critical","Return now or sell first",IF($J104="Near expiry","Sell first; check the return window",""))))</f>
        <v/>
      </c>
    </row>
    <row r="105" spans="1:13" x14ac:dyDescent="0.25">
      <c r="A105" s="10"/>
      <c r="B105" s="10"/>
      <c r="C105" s="10"/>
      <c r="D105" s="11"/>
      <c r="E105" s="12"/>
      <c r="F105" s="13"/>
      <c r="G105" s="10"/>
      <c r="H105" s="10"/>
      <c r="I105" s="14" t="str">
        <f>IF($D105="","",IF(ISNUMBER($D105),$D105-TODAY(),"Check date"))</f>
        <v/>
      </c>
      <c r="J105" s="15" t="str">
        <f>IF(OR($A105="",$D105=""),"",IF(NOT(ISNUMBER($I105)),"Check date",IF($I105&lt;0,"Expired",IF($I105&lt;=Settings!$B$3,"Critical",IF($I105&lt;=Settings!$B$4,"Near expiry","OK")))))</f>
        <v/>
      </c>
      <c r="K105" s="16" t="str">
        <f>IF(OR($E105="",$F105=""),"",IF(AND(ISNUMBER($E105),ISNUMBER($F105)),$E105*$F105,"Check"))</f>
        <v/>
      </c>
      <c r="L105" s="17" t="str">
        <f>IF(OR($A105="",$D105="",$E105=""),"",IF(NOT(ISNUMBER($D105)),"",IF($D105&lt;TODAY(),"Do not sell",IF(N($E105)&lt;=0,"",COUNTIFS($A$2:$A$501,$A105,$D$2:$D$501,"&lt;"&amp;$D105,$D$2:$D$501,"&gt;="&amp;TODAY(),$E$2:$E$501,"&gt;0")+1))))</f>
        <v/>
      </c>
      <c r="M105" s="15" t="str">
        <f>IF($J105="Check date","Enter the expiry as a date",IF($J105="Expired","Take off the shelf: return or write off",IF($J105="Critical","Return now or sell first",IF($J105="Near expiry","Sell first; check the return window",""))))</f>
        <v/>
      </c>
    </row>
    <row r="106" spans="1:13" x14ac:dyDescent="0.25">
      <c r="A106" s="10"/>
      <c r="B106" s="10"/>
      <c r="C106" s="10"/>
      <c r="D106" s="11"/>
      <c r="E106" s="12"/>
      <c r="F106" s="13"/>
      <c r="G106" s="10"/>
      <c r="H106" s="10"/>
      <c r="I106" s="14" t="str">
        <f>IF($D106="","",IF(ISNUMBER($D106),$D106-TODAY(),"Check date"))</f>
        <v/>
      </c>
      <c r="J106" s="15" t="str">
        <f>IF(OR($A106="",$D106=""),"",IF(NOT(ISNUMBER($I106)),"Check date",IF($I106&lt;0,"Expired",IF($I106&lt;=Settings!$B$3,"Critical",IF($I106&lt;=Settings!$B$4,"Near expiry","OK")))))</f>
        <v/>
      </c>
      <c r="K106" s="16" t="str">
        <f>IF(OR($E106="",$F106=""),"",IF(AND(ISNUMBER($E106),ISNUMBER($F106)),$E106*$F106,"Check"))</f>
        <v/>
      </c>
      <c r="L106" s="17" t="str">
        <f>IF(OR($A106="",$D106="",$E106=""),"",IF(NOT(ISNUMBER($D106)),"",IF($D106&lt;TODAY(),"Do not sell",IF(N($E106)&lt;=0,"",COUNTIFS($A$2:$A$501,$A106,$D$2:$D$501,"&lt;"&amp;$D106,$D$2:$D$501,"&gt;="&amp;TODAY(),$E$2:$E$501,"&gt;0")+1))))</f>
        <v/>
      </c>
      <c r="M106" s="15" t="str">
        <f>IF($J106="Check date","Enter the expiry as a date",IF($J106="Expired","Take off the shelf: return or write off",IF($J106="Critical","Return now or sell first",IF($J106="Near expiry","Sell first; check the return window",""))))</f>
        <v/>
      </c>
    </row>
    <row r="107" spans="1:13" x14ac:dyDescent="0.25">
      <c r="A107" s="10"/>
      <c r="B107" s="10"/>
      <c r="C107" s="10"/>
      <c r="D107" s="11"/>
      <c r="E107" s="12"/>
      <c r="F107" s="13"/>
      <c r="G107" s="10"/>
      <c r="H107" s="10"/>
      <c r="I107" s="14" t="str">
        <f>IF($D107="","",IF(ISNUMBER($D107),$D107-TODAY(),"Check date"))</f>
        <v/>
      </c>
      <c r="J107" s="15" t="str">
        <f>IF(OR($A107="",$D107=""),"",IF(NOT(ISNUMBER($I107)),"Check date",IF($I107&lt;0,"Expired",IF($I107&lt;=Settings!$B$3,"Critical",IF($I107&lt;=Settings!$B$4,"Near expiry","OK")))))</f>
        <v/>
      </c>
      <c r="K107" s="16" t="str">
        <f>IF(OR($E107="",$F107=""),"",IF(AND(ISNUMBER($E107),ISNUMBER($F107)),$E107*$F107,"Check"))</f>
        <v/>
      </c>
      <c r="L107" s="17" t="str">
        <f>IF(OR($A107="",$D107="",$E107=""),"",IF(NOT(ISNUMBER($D107)),"",IF($D107&lt;TODAY(),"Do not sell",IF(N($E107)&lt;=0,"",COUNTIFS($A$2:$A$501,$A107,$D$2:$D$501,"&lt;"&amp;$D107,$D$2:$D$501,"&gt;="&amp;TODAY(),$E$2:$E$501,"&gt;0")+1))))</f>
        <v/>
      </c>
      <c r="M107" s="15" t="str">
        <f>IF($J107="Check date","Enter the expiry as a date",IF($J107="Expired","Take off the shelf: return or write off",IF($J107="Critical","Return now or sell first",IF($J107="Near expiry","Sell first; check the return window",""))))</f>
        <v/>
      </c>
    </row>
    <row r="108" spans="1:13" x14ac:dyDescent="0.25">
      <c r="A108" s="10"/>
      <c r="B108" s="10"/>
      <c r="C108" s="10"/>
      <c r="D108" s="11"/>
      <c r="E108" s="12"/>
      <c r="F108" s="13"/>
      <c r="G108" s="10"/>
      <c r="H108" s="10"/>
      <c r="I108" s="14" t="str">
        <f>IF($D108="","",IF(ISNUMBER($D108),$D108-TODAY(),"Check date"))</f>
        <v/>
      </c>
      <c r="J108" s="15" t="str">
        <f>IF(OR($A108="",$D108=""),"",IF(NOT(ISNUMBER($I108)),"Check date",IF($I108&lt;0,"Expired",IF($I108&lt;=Settings!$B$3,"Critical",IF($I108&lt;=Settings!$B$4,"Near expiry","OK")))))</f>
        <v/>
      </c>
      <c r="K108" s="16" t="str">
        <f>IF(OR($E108="",$F108=""),"",IF(AND(ISNUMBER($E108),ISNUMBER($F108)),$E108*$F108,"Check"))</f>
        <v/>
      </c>
      <c r="L108" s="17" t="str">
        <f>IF(OR($A108="",$D108="",$E108=""),"",IF(NOT(ISNUMBER($D108)),"",IF($D108&lt;TODAY(),"Do not sell",IF(N($E108)&lt;=0,"",COUNTIFS($A$2:$A$501,$A108,$D$2:$D$501,"&lt;"&amp;$D108,$D$2:$D$501,"&gt;="&amp;TODAY(),$E$2:$E$501,"&gt;0")+1))))</f>
        <v/>
      </c>
      <c r="M108" s="15" t="str">
        <f>IF($J108="Check date","Enter the expiry as a date",IF($J108="Expired","Take off the shelf: return or write off",IF($J108="Critical","Return now or sell first",IF($J108="Near expiry","Sell first; check the return window",""))))</f>
        <v/>
      </c>
    </row>
    <row r="109" spans="1:13" x14ac:dyDescent="0.25">
      <c r="A109" s="10"/>
      <c r="B109" s="10"/>
      <c r="C109" s="10"/>
      <c r="D109" s="11"/>
      <c r="E109" s="12"/>
      <c r="F109" s="13"/>
      <c r="G109" s="10"/>
      <c r="H109" s="10"/>
      <c r="I109" s="14" t="str">
        <f>IF($D109="","",IF(ISNUMBER($D109),$D109-TODAY(),"Check date"))</f>
        <v/>
      </c>
      <c r="J109" s="15" t="str">
        <f>IF(OR($A109="",$D109=""),"",IF(NOT(ISNUMBER($I109)),"Check date",IF($I109&lt;0,"Expired",IF($I109&lt;=Settings!$B$3,"Critical",IF($I109&lt;=Settings!$B$4,"Near expiry","OK")))))</f>
        <v/>
      </c>
      <c r="K109" s="16" t="str">
        <f>IF(OR($E109="",$F109=""),"",IF(AND(ISNUMBER($E109),ISNUMBER($F109)),$E109*$F109,"Check"))</f>
        <v/>
      </c>
      <c r="L109" s="17" t="str">
        <f>IF(OR($A109="",$D109="",$E109=""),"",IF(NOT(ISNUMBER($D109)),"",IF($D109&lt;TODAY(),"Do not sell",IF(N($E109)&lt;=0,"",COUNTIFS($A$2:$A$501,$A109,$D$2:$D$501,"&lt;"&amp;$D109,$D$2:$D$501,"&gt;="&amp;TODAY(),$E$2:$E$501,"&gt;0")+1))))</f>
        <v/>
      </c>
      <c r="M109" s="15" t="str">
        <f>IF($J109="Check date","Enter the expiry as a date",IF($J109="Expired","Take off the shelf: return or write off",IF($J109="Critical","Return now or sell first",IF($J109="Near expiry","Sell first; check the return window",""))))</f>
        <v/>
      </c>
    </row>
    <row r="110" spans="1:13" x14ac:dyDescent="0.25">
      <c r="A110" s="10"/>
      <c r="B110" s="10"/>
      <c r="C110" s="10"/>
      <c r="D110" s="11"/>
      <c r="E110" s="12"/>
      <c r="F110" s="13"/>
      <c r="G110" s="10"/>
      <c r="H110" s="10"/>
      <c r="I110" s="14" t="str">
        <f>IF($D110="","",IF(ISNUMBER($D110),$D110-TODAY(),"Check date"))</f>
        <v/>
      </c>
      <c r="J110" s="15" t="str">
        <f>IF(OR($A110="",$D110=""),"",IF(NOT(ISNUMBER($I110)),"Check date",IF($I110&lt;0,"Expired",IF($I110&lt;=Settings!$B$3,"Critical",IF($I110&lt;=Settings!$B$4,"Near expiry","OK")))))</f>
        <v/>
      </c>
      <c r="K110" s="16" t="str">
        <f>IF(OR($E110="",$F110=""),"",IF(AND(ISNUMBER($E110),ISNUMBER($F110)),$E110*$F110,"Check"))</f>
        <v/>
      </c>
      <c r="L110" s="17" t="str">
        <f>IF(OR($A110="",$D110="",$E110=""),"",IF(NOT(ISNUMBER($D110)),"",IF($D110&lt;TODAY(),"Do not sell",IF(N($E110)&lt;=0,"",COUNTIFS($A$2:$A$501,$A110,$D$2:$D$501,"&lt;"&amp;$D110,$D$2:$D$501,"&gt;="&amp;TODAY(),$E$2:$E$501,"&gt;0")+1))))</f>
        <v/>
      </c>
      <c r="M110" s="15" t="str">
        <f>IF($J110="Check date","Enter the expiry as a date",IF($J110="Expired","Take off the shelf: return or write off",IF($J110="Critical","Return now or sell first",IF($J110="Near expiry","Sell first; check the return window",""))))</f>
        <v/>
      </c>
    </row>
    <row r="111" spans="1:13" x14ac:dyDescent="0.25">
      <c r="A111" s="10"/>
      <c r="B111" s="10"/>
      <c r="C111" s="10"/>
      <c r="D111" s="11"/>
      <c r="E111" s="12"/>
      <c r="F111" s="13"/>
      <c r="G111" s="10"/>
      <c r="H111" s="10"/>
      <c r="I111" s="14" t="str">
        <f>IF($D111="","",IF(ISNUMBER($D111),$D111-TODAY(),"Check date"))</f>
        <v/>
      </c>
      <c r="J111" s="15" t="str">
        <f>IF(OR($A111="",$D111=""),"",IF(NOT(ISNUMBER($I111)),"Check date",IF($I111&lt;0,"Expired",IF($I111&lt;=Settings!$B$3,"Critical",IF($I111&lt;=Settings!$B$4,"Near expiry","OK")))))</f>
        <v/>
      </c>
      <c r="K111" s="16" t="str">
        <f>IF(OR($E111="",$F111=""),"",IF(AND(ISNUMBER($E111),ISNUMBER($F111)),$E111*$F111,"Check"))</f>
        <v/>
      </c>
      <c r="L111" s="17" t="str">
        <f>IF(OR($A111="",$D111="",$E111=""),"",IF(NOT(ISNUMBER($D111)),"",IF($D111&lt;TODAY(),"Do not sell",IF(N($E111)&lt;=0,"",COUNTIFS($A$2:$A$501,$A111,$D$2:$D$501,"&lt;"&amp;$D111,$D$2:$D$501,"&gt;="&amp;TODAY(),$E$2:$E$501,"&gt;0")+1))))</f>
        <v/>
      </c>
      <c r="M111" s="15" t="str">
        <f>IF($J111="Check date","Enter the expiry as a date",IF($J111="Expired","Take off the shelf: return or write off",IF($J111="Critical","Return now or sell first",IF($J111="Near expiry","Sell first; check the return window",""))))</f>
        <v/>
      </c>
    </row>
    <row r="112" spans="1:13" x14ac:dyDescent="0.25">
      <c r="A112" s="10"/>
      <c r="B112" s="10"/>
      <c r="C112" s="10"/>
      <c r="D112" s="11"/>
      <c r="E112" s="12"/>
      <c r="F112" s="13"/>
      <c r="G112" s="10"/>
      <c r="H112" s="10"/>
      <c r="I112" s="14" t="str">
        <f>IF($D112="","",IF(ISNUMBER($D112),$D112-TODAY(),"Check date"))</f>
        <v/>
      </c>
      <c r="J112" s="15" t="str">
        <f>IF(OR($A112="",$D112=""),"",IF(NOT(ISNUMBER($I112)),"Check date",IF($I112&lt;0,"Expired",IF($I112&lt;=Settings!$B$3,"Critical",IF($I112&lt;=Settings!$B$4,"Near expiry","OK")))))</f>
        <v/>
      </c>
      <c r="K112" s="16" t="str">
        <f>IF(OR($E112="",$F112=""),"",IF(AND(ISNUMBER($E112),ISNUMBER($F112)),$E112*$F112,"Check"))</f>
        <v/>
      </c>
      <c r="L112" s="17" t="str">
        <f>IF(OR($A112="",$D112="",$E112=""),"",IF(NOT(ISNUMBER($D112)),"",IF($D112&lt;TODAY(),"Do not sell",IF(N($E112)&lt;=0,"",COUNTIFS($A$2:$A$501,$A112,$D$2:$D$501,"&lt;"&amp;$D112,$D$2:$D$501,"&gt;="&amp;TODAY(),$E$2:$E$501,"&gt;0")+1))))</f>
        <v/>
      </c>
      <c r="M112" s="15" t="str">
        <f>IF($J112="Check date","Enter the expiry as a date",IF($J112="Expired","Take off the shelf: return or write off",IF($J112="Critical","Return now or sell first",IF($J112="Near expiry","Sell first; check the return window",""))))</f>
        <v/>
      </c>
    </row>
    <row r="113" spans="1:13" x14ac:dyDescent="0.25">
      <c r="A113" s="10"/>
      <c r="B113" s="10"/>
      <c r="C113" s="10"/>
      <c r="D113" s="11"/>
      <c r="E113" s="12"/>
      <c r="F113" s="13"/>
      <c r="G113" s="10"/>
      <c r="H113" s="10"/>
      <c r="I113" s="14" t="str">
        <f>IF($D113="","",IF(ISNUMBER($D113),$D113-TODAY(),"Check date"))</f>
        <v/>
      </c>
      <c r="J113" s="15" t="str">
        <f>IF(OR($A113="",$D113=""),"",IF(NOT(ISNUMBER($I113)),"Check date",IF($I113&lt;0,"Expired",IF($I113&lt;=Settings!$B$3,"Critical",IF($I113&lt;=Settings!$B$4,"Near expiry","OK")))))</f>
        <v/>
      </c>
      <c r="K113" s="16" t="str">
        <f>IF(OR($E113="",$F113=""),"",IF(AND(ISNUMBER($E113),ISNUMBER($F113)),$E113*$F113,"Check"))</f>
        <v/>
      </c>
      <c r="L113" s="17" t="str">
        <f>IF(OR($A113="",$D113="",$E113=""),"",IF(NOT(ISNUMBER($D113)),"",IF($D113&lt;TODAY(),"Do not sell",IF(N($E113)&lt;=0,"",COUNTIFS($A$2:$A$501,$A113,$D$2:$D$501,"&lt;"&amp;$D113,$D$2:$D$501,"&gt;="&amp;TODAY(),$E$2:$E$501,"&gt;0")+1))))</f>
        <v/>
      </c>
      <c r="M113" s="15" t="str">
        <f>IF($J113="Check date","Enter the expiry as a date",IF($J113="Expired","Take off the shelf: return or write off",IF($J113="Critical","Return now or sell first",IF($J113="Near expiry","Sell first; check the return window",""))))</f>
        <v/>
      </c>
    </row>
    <row r="114" spans="1:13" x14ac:dyDescent="0.25">
      <c r="A114" s="10"/>
      <c r="B114" s="10"/>
      <c r="C114" s="10"/>
      <c r="D114" s="11"/>
      <c r="E114" s="12"/>
      <c r="F114" s="13"/>
      <c r="G114" s="10"/>
      <c r="H114" s="10"/>
      <c r="I114" s="14" t="str">
        <f>IF($D114="","",IF(ISNUMBER($D114),$D114-TODAY(),"Check date"))</f>
        <v/>
      </c>
      <c r="J114" s="15" t="str">
        <f>IF(OR($A114="",$D114=""),"",IF(NOT(ISNUMBER($I114)),"Check date",IF($I114&lt;0,"Expired",IF($I114&lt;=Settings!$B$3,"Critical",IF($I114&lt;=Settings!$B$4,"Near expiry","OK")))))</f>
        <v/>
      </c>
      <c r="K114" s="16" t="str">
        <f>IF(OR($E114="",$F114=""),"",IF(AND(ISNUMBER($E114),ISNUMBER($F114)),$E114*$F114,"Check"))</f>
        <v/>
      </c>
      <c r="L114" s="17" t="str">
        <f>IF(OR($A114="",$D114="",$E114=""),"",IF(NOT(ISNUMBER($D114)),"",IF($D114&lt;TODAY(),"Do not sell",IF(N($E114)&lt;=0,"",COUNTIFS($A$2:$A$501,$A114,$D$2:$D$501,"&lt;"&amp;$D114,$D$2:$D$501,"&gt;="&amp;TODAY(),$E$2:$E$501,"&gt;0")+1))))</f>
        <v/>
      </c>
      <c r="M114" s="15" t="str">
        <f>IF($J114="Check date","Enter the expiry as a date",IF($J114="Expired","Take off the shelf: return or write off",IF($J114="Critical","Return now or sell first",IF($J114="Near expiry","Sell first; check the return window",""))))</f>
        <v/>
      </c>
    </row>
    <row r="115" spans="1:13" x14ac:dyDescent="0.25">
      <c r="A115" s="10"/>
      <c r="B115" s="10"/>
      <c r="C115" s="10"/>
      <c r="D115" s="11"/>
      <c r="E115" s="12"/>
      <c r="F115" s="13"/>
      <c r="G115" s="10"/>
      <c r="H115" s="10"/>
      <c r="I115" s="14" t="str">
        <f>IF($D115="","",IF(ISNUMBER($D115),$D115-TODAY(),"Check date"))</f>
        <v/>
      </c>
      <c r="J115" s="15" t="str">
        <f>IF(OR($A115="",$D115=""),"",IF(NOT(ISNUMBER($I115)),"Check date",IF($I115&lt;0,"Expired",IF($I115&lt;=Settings!$B$3,"Critical",IF($I115&lt;=Settings!$B$4,"Near expiry","OK")))))</f>
        <v/>
      </c>
      <c r="K115" s="16" t="str">
        <f>IF(OR($E115="",$F115=""),"",IF(AND(ISNUMBER($E115),ISNUMBER($F115)),$E115*$F115,"Check"))</f>
        <v/>
      </c>
      <c r="L115" s="17" t="str">
        <f>IF(OR($A115="",$D115="",$E115=""),"",IF(NOT(ISNUMBER($D115)),"",IF($D115&lt;TODAY(),"Do not sell",IF(N($E115)&lt;=0,"",COUNTIFS($A$2:$A$501,$A115,$D$2:$D$501,"&lt;"&amp;$D115,$D$2:$D$501,"&gt;="&amp;TODAY(),$E$2:$E$501,"&gt;0")+1))))</f>
        <v/>
      </c>
      <c r="M115" s="15" t="str">
        <f>IF($J115="Check date","Enter the expiry as a date",IF($J115="Expired","Take off the shelf: return or write off",IF($J115="Critical","Return now or sell first",IF($J115="Near expiry","Sell first; check the return window",""))))</f>
        <v/>
      </c>
    </row>
    <row r="116" spans="1:13" x14ac:dyDescent="0.25">
      <c r="A116" s="10"/>
      <c r="B116" s="10"/>
      <c r="C116" s="10"/>
      <c r="D116" s="11"/>
      <c r="E116" s="12"/>
      <c r="F116" s="13"/>
      <c r="G116" s="10"/>
      <c r="H116" s="10"/>
      <c r="I116" s="14" t="str">
        <f>IF($D116="","",IF(ISNUMBER($D116),$D116-TODAY(),"Check date"))</f>
        <v/>
      </c>
      <c r="J116" s="15" t="str">
        <f>IF(OR($A116="",$D116=""),"",IF(NOT(ISNUMBER($I116)),"Check date",IF($I116&lt;0,"Expired",IF($I116&lt;=Settings!$B$3,"Critical",IF($I116&lt;=Settings!$B$4,"Near expiry","OK")))))</f>
        <v/>
      </c>
      <c r="K116" s="16" t="str">
        <f>IF(OR($E116="",$F116=""),"",IF(AND(ISNUMBER($E116),ISNUMBER($F116)),$E116*$F116,"Check"))</f>
        <v/>
      </c>
      <c r="L116" s="17" t="str">
        <f>IF(OR($A116="",$D116="",$E116=""),"",IF(NOT(ISNUMBER($D116)),"",IF($D116&lt;TODAY(),"Do not sell",IF(N($E116)&lt;=0,"",COUNTIFS($A$2:$A$501,$A116,$D$2:$D$501,"&lt;"&amp;$D116,$D$2:$D$501,"&gt;="&amp;TODAY(),$E$2:$E$501,"&gt;0")+1))))</f>
        <v/>
      </c>
      <c r="M116" s="15" t="str">
        <f>IF($J116="Check date","Enter the expiry as a date",IF($J116="Expired","Take off the shelf: return or write off",IF($J116="Critical","Return now or sell first",IF($J116="Near expiry","Sell first; check the return window",""))))</f>
        <v/>
      </c>
    </row>
    <row r="117" spans="1:13" x14ac:dyDescent="0.25">
      <c r="A117" s="10"/>
      <c r="B117" s="10"/>
      <c r="C117" s="10"/>
      <c r="D117" s="11"/>
      <c r="E117" s="12"/>
      <c r="F117" s="13"/>
      <c r="G117" s="10"/>
      <c r="H117" s="10"/>
      <c r="I117" s="14" t="str">
        <f>IF($D117="","",IF(ISNUMBER($D117),$D117-TODAY(),"Check date"))</f>
        <v/>
      </c>
      <c r="J117" s="15" t="str">
        <f>IF(OR($A117="",$D117=""),"",IF(NOT(ISNUMBER($I117)),"Check date",IF($I117&lt;0,"Expired",IF($I117&lt;=Settings!$B$3,"Critical",IF($I117&lt;=Settings!$B$4,"Near expiry","OK")))))</f>
        <v/>
      </c>
      <c r="K117" s="16" t="str">
        <f>IF(OR($E117="",$F117=""),"",IF(AND(ISNUMBER($E117),ISNUMBER($F117)),$E117*$F117,"Check"))</f>
        <v/>
      </c>
      <c r="L117" s="17" t="str">
        <f>IF(OR($A117="",$D117="",$E117=""),"",IF(NOT(ISNUMBER($D117)),"",IF($D117&lt;TODAY(),"Do not sell",IF(N($E117)&lt;=0,"",COUNTIFS($A$2:$A$501,$A117,$D$2:$D$501,"&lt;"&amp;$D117,$D$2:$D$501,"&gt;="&amp;TODAY(),$E$2:$E$501,"&gt;0")+1))))</f>
        <v/>
      </c>
      <c r="M117" s="15" t="str">
        <f>IF($J117="Check date","Enter the expiry as a date",IF($J117="Expired","Take off the shelf: return or write off",IF($J117="Critical","Return now or sell first",IF($J117="Near expiry","Sell first; check the return window",""))))</f>
        <v/>
      </c>
    </row>
    <row r="118" spans="1:13" x14ac:dyDescent="0.25">
      <c r="A118" s="10"/>
      <c r="B118" s="10"/>
      <c r="C118" s="10"/>
      <c r="D118" s="11"/>
      <c r="E118" s="12"/>
      <c r="F118" s="13"/>
      <c r="G118" s="10"/>
      <c r="H118" s="10"/>
      <c r="I118" s="14" t="str">
        <f>IF($D118="","",IF(ISNUMBER($D118),$D118-TODAY(),"Check date"))</f>
        <v/>
      </c>
      <c r="J118" s="15" t="str">
        <f>IF(OR($A118="",$D118=""),"",IF(NOT(ISNUMBER($I118)),"Check date",IF($I118&lt;0,"Expired",IF($I118&lt;=Settings!$B$3,"Critical",IF($I118&lt;=Settings!$B$4,"Near expiry","OK")))))</f>
        <v/>
      </c>
      <c r="K118" s="16" t="str">
        <f>IF(OR($E118="",$F118=""),"",IF(AND(ISNUMBER($E118),ISNUMBER($F118)),$E118*$F118,"Check"))</f>
        <v/>
      </c>
      <c r="L118" s="17" t="str">
        <f>IF(OR($A118="",$D118="",$E118=""),"",IF(NOT(ISNUMBER($D118)),"",IF($D118&lt;TODAY(),"Do not sell",IF(N($E118)&lt;=0,"",COUNTIFS($A$2:$A$501,$A118,$D$2:$D$501,"&lt;"&amp;$D118,$D$2:$D$501,"&gt;="&amp;TODAY(),$E$2:$E$501,"&gt;0")+1))))</f>
        <v/>
      </c>
      <c r="M118" s="15" t="str">
        <f>IF($J118="Check date","Enter the expiry as a date",IF($J118="Expired","Take off the shelf: return or write off",IF($J118="Critical","Return now or sell first",IF($J118="Near expiry","Sell first; check the return window",""))))</f>
        <v/>
      </c>
    </row>
    <row r="119" spans="1:13" x14ac:dyDescent="0.25">
      <c r="A119" s="10"/>
      <c r="B119" s="10"/>
      <c r="C119" s="10"/>
      <c r="D119" s="11"/>
      <c r="E119" s="12"/>
      <c r="F119" s="13"/>
      <c r="G119" s="10"/>
      <c r="H119" s="10"/>
      <c r="I119" s="14" t="str">
        <f>IF($D119="","",IF(ISNUMBER($D119),$D119-TODAY(),"Check date"))</f>
        <v/>
      </c>
      <c r="J119" s="15" t="str">
        <f>IF(OR($A119="",$D119=""),"",IF(NOT(ISNUMBER($I119)),"Check date",IF($I119&lt;0,"Expired",IF($I119&lt;=Settings!$B$3,"Critical",IF($I119&lt;=Settings!$B$4,"Near expiry","OK")))))</f>
        <v/>
      </c>
      <c r="K119" s="16" t="str">
        <f>IF(OR($E119="",$F119=""),"",IF(AND(ISNUMBER($E119),ISNUMBER($F119)),$E119*$F119,"Check"))</f>
        <v/>
      </c>
      <c r="L119" s="17" t="str">
        <f>IF(OR($A119="",$D119="",$E119=""),"",IF(NOT(ISNUMBER($D119)),"",IF($D119&lt;TODAY(),"Do not sell",IF(N($E119)&lt;=0,"",COUNTIFS($A$2:$A$501,$A119,$D$2:$D$501,"&lt;"&amp;$D119,$D$2:$D$501,"&gt;="&amp;TODAY(),$E$2:$E$501,"&gt;0")+1))))</f>
        <v/>
      </c>
      <c r="M119" s="15" t="str">
        <f>IF($J119="Check date","Enter the expiry as a date",IF($J119="Expired","Take off the shelf: return or write off",IF($J119="Critical","Return now or sell first",IF($J119="Near expiry","Sell first; check the return window",""))))</f>
        <v/>
      </c>
    </row>
    <row r="120" spans="1:13" x14ac:dyDescent="0.25">
      <c r="A120" s="10"/>
      <c r="B120" s="10"/>
      <c r="C120" s="10"/>
      <c r="D120" s="11"/>
      <c r="E120" s="12"/>
      <c r="F120" s="13"/>
      <c r="G120" s="10"/>
      <c r="H120" s="10"/>
      <c r="I120" s="14" t="str">
        <f>IF($D120="","",IF(ISNUMBER($D120),$D120-TODAY(),"Check date"))</f>
        <v/>
      </c>
      <c r="J120" s="15" t="str">
        <f>IF(OR($A120="",$D120=""),"",IF(NOT(ISNUMBER($I120)),"Check date",IF($I120&lt;0,"Expired",IF($I120&lt;=Settings!$B$3,"Critical",IF($I120&lt;=Settings!$B$4,"Near expiry","OK")))))</f>
        <v/>
      </c>
      <c r="K120" s="16" t="str">
        <f>IF(OR($E120="",$F120=""),"",IF(AND(ISNUMBER($E120),ISNUMBER($F120)),$E120*$F120,"Check"))</f>
        <v/>
      </c>
      <c r="L120" s="17" t="str">
        <f>IF(OR($A120="",$D120="",$E120=""),"",IF(NOT(ISNUMBER($D120)),"",IF($D120&lt;TODAY(),"Do not sell",IF(N($E120)&lt;=0,"",COUNTIFS($A$2:$A$501,$A120,$D$2:$D$501,"&lt;"&amp;$D120,$D$2:$D$501,"&gt;="&amp;TODAY(),$E$2:$E$501,"&gt;0")+1))))</f>
        <v/>
      </c>
      <c r="M120" s="15" t="str">
        <f>IF($J120="Check date","Enter the expiry as a date",IF($J120="Expired","Take off the shelf: return or write off",IF($J120="Critical","Return now or sell first",IF($J120="Near expiry","Sell first; check the return window",""))))</f>
        <v/>
      </c>
    </row>
    <row r="121" spans="1:13" x14ac:dyDescent="0.25">
      <c r="A121" s="10"/>
      <c r="B121" s="10"/>
      <c r="C121" s="10"/>
      <c r="D121" s="11"/>
      <c r="E121" s="12"/>
      <c r="F121" s="13"/>
      <c r="G121" s="10"/>
      <c r="H121" s="10"/>
      <c r="I121" s="14" t="str">
        <f>IF($D121="","",IF(ISNUMBER($D121),$D121-TODAY(),"Check date"))</f>
        <v/>
      </c>
      <c r="J121" s="15" t="str">
        <f>IF(OR($A121="",$D121=""),"",IF(NOT(ISNUMBER($I121)),"Check date",IF($I121&lt;0,"Expired",IF($I121&lt;=Settings!$B$3,"Critical",IF($I121&lt;=Settings!$B$4,"Near expiry","OK")))))</f>
        <v/>
      </c>
      <c r="K121" s="16" t="str">
        <f>IF(OR($E121="",$F121=""),"",IF(AND(ISNUMBER($E121),ISNUMBER($F121)),$E121*$F121,"Check"))</f>
        <v/>
      </c>
      <c r="L121" s="17" t="str">
        <f>IF(OR($A121="",$D121="",$E121=""),"",IF(NOT(ISNUMBER($D121)),"",IF($D121&lt;TODAY(),"Do not sell",IF(N($E121)&lt;=0,"",COUNTIFS($A$2:$A$501,$A121,$D$2:$D$501,"&lt;"&amp;$D121,$D$2:$D$501,"&gt;="&amp;TODAY(),$E$2:$E$501,"&gt;0")+1))))</f>
        <v/>
      </c>
      <c r="M121" s="15" t="str">
        <f>IF($J121="Check date","Enter the expiry as a date",IF($J121="Expired","Take off the shelf: return or write off",IF($J121="Critical","Return now or sell first",IF($J121="Near expiry","Sell first; check the return window",""))))</f>
        <v/>
      </c>
    </row>
    <row r="122" spans="1:13" x14ac:dyDescent="0.25">
      <c r="A122" s="10"/>
      <c r="B122" s="10"/>
      <c r="C122" s="10"/>
      <c r="D122" s="11"/>
      <c r="E122" s="12"/>
      <c r="F122" s="13"/>
      <c r="G122" s="10"/>
      <c r="H122" s="10"/>
      <c r="I122" s="14" t="str">
        <f>IF($D122="","",IF(ISNUMBER($D122),$D122-TODAY(),"Check date"))</f>
        <v/>
      </c>
      <c r="J122" s="15" t="str">
        <f>IF(OR($A122="",$D122=""),"",IF(NOT(ISNUMBER($I122)),"Check date",IF($I122&lt;0,"Expired",IF($I122&lt;=Settings!$B$3,"Critical",IF($I122&lt;=Settings!$B$4,"Near expiry","OK")))))</f>
        <v/>
      </c>
      <c r="K122" s="16" t="str">
        <f>IF(OR($E122="",$F122=""),"",IF(AND(ISNUMBER($E122),ISNUMBER($F122)),$E122*$F122,"Check"))</f>
        <v/>
      </c>
      <c r="L122" s="17" t="str">
        <f>IF(OR($A122="",$D122="",$E122=""),"",IF(NOT(ISNUMBER($D122)),"",IF($D122&lt;TODAY(),"Do not sell",IF(N($E122)&lt;=0,"",COUNTIFS($A$2:$A$501,$A122,$D$2:$D$501,"&lt;"&amp;$D122,$D$2:$D$501,"&gt;="&amp;TODAY(),$E$2:$E$501,"&gt;0")+1))))</f>
        <v/>
      </c>
      <c r="M122" s="15" t="str">
        <f>IF($J122="Check date","Enter the expiry as a date",IF($J122="Expired","Take off the shelf: return or write off",IF($J122="Critical","Return now or sell first",IF($J122="Near expiry","Sell first; check the return window",""))))</f>
        <v/>
      </c>
    </row>
    <row r="123" spans="1:13" x14ac:dyDescent="0.25">
      <c r="A123" s="10"/>
      <c r="B123" s="10"/>
      <c r="C123" s="10"/>
      <c r="D123" s="11"/>
      <c r="E123" s="12"/>
      <c r="F123" s="13"/>
      <c r="G123" s="10"/>
      <c r="H123" s="10"/>
      <c r="I123" s="14" t="str">
        <f>IF($D123="","",IF(ISNUMBER($D123),$D123-TODAY(),"Check date"))</f>
        <v/>
      </c>
      <c r="J123" s="15" t="str">
        <f>IF(OR($A123="",$D123=""),"",IF(NOT(ISNUMBER($I123)),"Check date",IF($I123&lt;0,"Expired",IF($I123&lt;=Settings!$B$3,"Critical",IF($I123&lt;=Settings!$B$4,"Near expiry","OK")))))</f>
        <v/>
      </c>
      <c r="K123" s="16" t="str">
        <f>IF(OR($E123="",$F123=""),"",IF(AND(ISNUMBER($E123),ISNUMBER($F123)),$E123*$F123,"Check"))</f>
        <v/>
      </c>
      <c r="L123" s="17" t="str">
        <f>IF(OR($A123="",$D123="",$E123=""),"",IF(NOT(ISNUMBER($D123)),"",IF($D123&lt;TODAY(),"Do not sell",IF(N($E123)&lt;=0,"",COUNTIFS($A$2:$A$501,$A123,$D$2:$D$501,"&lt;"&amp;$D123,$D$2:$D$501,"&gt;="&amp;TODAY(),$E$2:$E$501,"&gt;0")+1))))</f>
        <v/>
      </c>
      <c r="M123" s="15" t="str">
        <f>IF($J123="Check date","Enter the expiry as a date",IF($J123="Expired","Take off the shelf: return or write off",IF($J123="Critical","Return now or sell first",IF($J123="Near expiry","Sell first; check the return window",""))))</f>
        <v/>
      </c>
    </row>
    <row r="124" spans="1:13" x14ac:dyDescent="0.25">
      <c r="A124" s="10"/>
      <c r="B124" s="10"/>
      <c r="C124" s="10"/>
      <c r="D124" s="11"/>
      <c r="E124" s="12"/>
      <c r="F124" s="13"/>
      <c r="G124" s="10"/>
      <c r="H124" s="10"/>
      <c r="I124" s="14" t="str">
        <f>IF($D124="","",IF(ISNUMBER($D124),$D124-TODAY(),"Check date"))</f>
        <v/>
      </c>
      <c r="J124" s="15" t="str">
        <f>IF(OR($A124="",$D124=""),"",IF(NOT(ISNUMBER($I124)),"Check date",IF($I124&lt;0,"Expired",IF($I124&lt;=Settings!$B$3,"Critical",IF($I124&lt;=Settings!$B$4,"Near expiry","OK")))))</f>
        <v/>
      </c>
      <c r="K124" s="16" t="str">
        <f>IF(OR($E124="",$F124=""),"",IF(AND(ISNUMBER($E124),ISNUMBER($F124)),$E124*$F124,"Check"))</f>
        <v/>
      </c>
      <c r="L124" s="17" t="str">
        <f>IF(OR($A124="",$D124="",$E124=""),"",IF(NOT(ISNUMBER($D124)),"",IF($D124&lt;TODAY(),"Do not sell",IF(N($E124)&lt;=0,"",COUNTIFS($A$2:$A$501,$A124,$D$2:$D$501,"&lt;"&amp;$D124,$D$2:$D$501,"&gt;="&amp;TODAY(),$E$2:$E$501,"&gt;0")+1))))</f>
        <v/>
      </c>
      <c r="M124" s="15" t="str">
        <f>IF($J124="Check date","Enter the expiry as a date",IF($J124="Expired","Take off the shelf: return or write off",IF($J124="Critical","Return now or sell first",IF($J124="Near expiry","Sell first; check the return window",""))))</f>
        <v/>
      </c>
    </row>
    <row r="125" spans="1:13" x14ac:dyDescent="0.25">
      <c r="A125" s="10"/>
      <c r="B125" s="10"/>
      <c r="C125" s="10"/>
      <c r="D125" s="11"/>
      <c r="E125" s="12"/>
      <c r="F125" s="13"/>
      <c r="G125" s="10"/>
      <c r="H125" s="10"/>
      <c r="I125" s="14" t="str">
        <f>IF($D125="","",IF(ISNUMBER($D125),$D125-TODAY(),"Check date"))</f>
        <v/>
      </c>
      <c r="J125" s="15" t="str">
        <f>IF(OR($A125="",$D125=""),"",IF(NOT(ISNUMBER($I125)),"Check date",IF($I125&lt;0,"Expired",IF($I125&lt;=Settings!$B$3,"Critical",IF($I125&lt;=Settings!$B$4,"Near expiry","OK")))))</f>
        <v/>
      </c>
      <c r="K125" s="16" t="str">
        <f>IF(OR($E125="",$F125=""),"",IF(AND(ISNUMBER($E125),ISNUMBER($F125)),$E125*$F125,"Check"))</f>
        <v/>
      </c>
      <c r="L125" s="17" t="str">
        <f>IF(OR($A125="",$D125="",$E125=""),"",IF(NOT(ISNUMBER($D125)),"",IF($D125&lt;TODAY(),"Do not sell",IF(N($E125)&lt;=0,"",COUNTIFS($A$2:$A$501,$A125,$D$2:$D$501,"&lt;"&amp;$D125,$D$2:$D$501,"&gt;="&amp;TODAY(),$E$2:$E$501,"&gt;0")+1))))</f>
        <v/>
      </c>
      <c r="M125" s="15" t="str">
        <f>IF($J125="Check date","Enter the expiry as a date",IF($J125="Expired","Take off the shelf: return or write off",IF($J125="Critical","Return now or sell first",IF($J125="Near expiry","Sell first; check the return window",""))))</f>
        <v/>
      </c>
    </row>
    <row r="126" spans="1:13" x14ac:dyDescent="0.25">
      <c r="A126" s="10"/>
      <c r="B126" s="10"/>
      <c r="C126" s="10"/>
      <c r="D126" s="11"/>
      <c r="E126" s="12"/>
      <c r="F126" s="13"/>
      <c r="G126" s="10"/>
      <c r="H126" s="10"/>
      <c r="I126" s="14" t="str">
        <f>IF($D126="","",IF(ISNUMBER($D126),$D126-TODAY(),"Check date"))</f>
        <v/>
      </c>
      <c r="J126" s="15" t="str">
        <f>IF(OR($A126="",$D126=""),"",IF(NOT(ISNUMBER($I126)),"Check date",IF($I126&lt;0,"Expired",IF($I126&lt;=Settings!$B$3,"Critical",IF($I126&lt;=Settings!$B$4,"Near expiry","OK")))))</f>
        <v/>
      </c>
      <c r="K126" s="16" t="str">
        <f>IF(OR($E126="",$F126=""),"",IF(AND(ISNUMBER($E126),ISNUMBER($F126)),$E126*$F126,"Check"))</f>
        <v/>
      </c>
      <c r="L126" s="17" t="str">
        <f>IF(OR($A126="",$D126="",$E126=""),"",IF(NOT(ISNUMBER($D126)),"",IF($D126&lt;TODAY(),"Do not sell",IF(N($E126)&lt;=0,"",COUNTIFS($A$2:$A$501,$A126,$D$2:$D$501,"&lt;"&amp;$D126,$D$2:$D$501,"&gt;="&amp;TODAY(),$E$2:$E$501,"&gt;0")+1))))</f>
        <v/>
      </c>
      <c r="M126" s="15" t="str">
        <f>IF($J126="Check date","Enter the expiry as a date",IF($J126="Expired","Take off the shelf: return or write off",IF($J126="Critical","Return now or sell first",IF($J126="Near expiry","Sell first; check the return window",""))))</f>
        <v/>
      </c>
    </row>
    <row r="127" spans="1:13" x14ac:dyDescent="0.25">
      <c r="A127" s="10"/>
      <c r="B127" s="10"/>
      <c r="C127" s="10"/>
      <c r="D127" s="11"/>
      <c r="E127" s="12"/>
      <c r="F127" s="13"/>
      <c r="G127" s="10"/>
      <c r="H127" s="10"/>
      <c r="I127" s="14" t="str">
        <f>IF($D127="","",IF(ISNUMBER($D127),$D127-TODAY(),"Check date"))</f>
        <v/>
      </c>
      <c r="J127" s="15" t="str">
        <f>IF(OR($A127="",$D127=""),"",IF(NOT(ISNUMBER($I127)),"Check date",IF($I127&lt;0,"Expired",IF($I127&lt;=Settings!$B$3,"Critical",IF($I127&lt;=Settings!$B$4,"Near expiry","OK")))))</f>
        <v/>
      </c>
      <c r="K127" s="16" t="str">
        <f>IF(OR($E127="",$F127=""),"",IF(AND(ISNUMBER($E127),ISNUMBER($F127)),$E127*$F127,"Check"))</f>
        <v/>
      </c>
      <c r="L127" s="17" t="str">
        <f>IF(OR($A127="",$D127="",$E127=""),"",IF(NOT(ISNUMBER($D127)),"",IF($D127&lt;TODAY(),"Do not sell",IF(N($E127)&lt;=0,"",COUNTIFS($A$2:$A$501,$A127,$D$2:$D$501,"&lt;"&amp;$D127,$D$2:$D$501,"&gt;="&amp;TODAY(),$E$2:$E$501,"&gt;0")+1))))</f>
        <v/>
      </c>
      <c r="M127" s="15" t="str">
        <f>IF($J127="Check date","Enter the expiry as a date",IF($J127="Expired","Take off the shelf: return or write off",IF($J127="Critical","Return now or sell first",IF($J127="Near expiry","Sell first; check the return window",""))))</f>
        <v/>
      </c>
    </row>
    <row r="128" spans="1:13" x14ac:dyDescent="0.25">
      <c r="A128" s="10"/>
      <c r="B128" s="10"/>
      <c r="C128" s="10"/>
      <c r="D128" s="11"/>
      <c r="E128" s="12"/>
      <c r="F128" s="13"/>
      <c r="G128" s="10"/>
      <c r="H128" s="10"/>
      <c r="I128" s="14" t="str">
        <f>IF($D128="","",IF(ISNUMBER($D128),$D128-TODAY(),"Check date"))</f>
        <v/>
      </c>
      <c r="J128" s="15" t="str">
        <f>IF(OR($A128="",$D128=""),"",IF(NOT(ISNUMBER($I128)),"Check date",IF($I128&lt;0,"Expired",IF($I128&lt;=Settings!$B$3,"Critical",IF($I128&lt;=Settings!$B$4,"Near expiry","OK")))))</f>
        <v/>
      </c>
      <c r="K128" s="16" t="str">
        <f>IF(OR($E128="",$F128=""),"",IF(AND(ISNUMBER($E128),ISNUMBER($F128)),$E128*$F128,"Check"))</f>
        <v/>
      </c>
      <c r="L128" s="17" t="str">
        <f>IF(OR($A128="",$D128="",$E128=""),"",IF(NOT(ISNUMBER($D128)),"",IF($D128&lt;TODAY(),"Do not sell",IF(N($E128)&lt;=0,"",COUNTIFS($A$2:$A$501,$A128,$D$2:$D$501,"&lt;"&amp;$D128,$D$2:$D$501,"&gt;="&amp;TODAY(),$E$2:$E$501,"&gt;0")+1))))</f>
        <v/>
      </c>
      <c r="M128" s="15" t="str">
        <f>IF($J128="Check date","Enter the expiry as a date",IF($J128="Expired","Take off the shelf: return or write off",IF($J128="Critical","Return now or sell first",IF($J128="Near expiry","Sell first; check the return window",""))))</f>
        <v/>
      </c>
    </row>
    <row r="129" spans="1:13" x14ac:dyDescent="0.25">
      <c r="A129" s="10"/>
      <c r="B129" s="10"/>
      <c r="C129" s="10"/>
      <c r="D129" s="11"/>
      <c r="E129" s="12"/>
      <c r="F129" s="13"/>
      <c r="G129" s="10"/>
      <c r="H129" s="10"/>
      <c r="I129" s="14" t="str">
        <f>IF($D129="","",IF(ISNUMBER($D129),$D129-TODAY(),"Check date"))</f>
        <v/>
      </c>
      <c r="J129" s="15" t="str">
        <f>IF(OR($A129="",$D129=""),"",IF(NOT(ISNUMBER($I129)),"Check date",IF($I129&lt;0,"Expired",IF($I129&lt;=Settings!$B$3,"Critical",IF($I129&lt;=Settings!$B$4,"Near expiry","OK")))))</f>
        <v/>
      </c>
      <c r="K129" s="16" t="str">
        <f>IF(OR($E129="",$F129=""),"",IF(AND(ISNUMBER($E129),ISNUMBER($F129)),$E129*$F129,"Check"))</f>
        <v/>
      </c>
      <c r="L129" s="17" t="str">
        <f>IF(OR($A129="",$D129="",$E129=""),"",IF(NOT(ISNUMBER($D129)),"",IF($D129&lt;TODAY(),"Do not sell",IF(N($E129)&lt;=0,"",COUNTIFS($A$2:$A$501,$A129,$D$2:$D$501,"&lt;"&amp;$D129,$D$2:$D$501,"&gt;="&amp;TODAY(),$E$2:$E$501,"&gt;0")+1))))</f>
        <v/>
      </c>
      <c r="M129" s="15" t="str">
        <f>IF($J129="Check date","Enter the expiry as a date",IF($J129="Expired","Take off the shelf: return or write off",IF($J129="Critical","Return now or sell first",IF($J129="Near expiry","Sell first; check the return window",""))))</f>
        <v/>
      </c>
    </row>
    <row r="130" spans="1:13" x14ac:dyDescent="0.25">
      <c r="A130" s="10"/>
      <c r="B130" s="10"/>
      <c r="C130" s="10"/>
      <c r="D130" s="11"/>
      <c r="E130" s="12"/>
      <c r="F130" s="13"/>
      <c r="G130" s="10"/>
      <c r="H130" s="10"/>
      <c r="I130" s="14" t="str">
        <f>IF($D130="","",IF(ISNUMBER($D130),$D130-TODAY(),"Check date"))</f>
        <v/>
      </c>
      <c r="J130" s="15" t="str">
        <f>IF(OR($A130="",$D130=""),"",IF(NOT(ISNUMBER($I130)),"Check date",IF($I130&lt;0,"Expired",IF($I130&lt;=Settings!$B$3,"Critical",IF($I130&lt;=Settings!$B$4,"Near expiry","OK")))))</f>
        <v/>
      </c>
      <c r="K130" s="16" t="str">
        <f>IF(OR($E130="",$F130=""),"",IF(AND(ISNUMBER($E130),ISNUMBER($F130)),$E130*$F130,"Check"))</f>
        <v/>
      </c>
      <c r="L130" s="17" t="str">
        <f>IF(OR($A130="",$D130="",$E130=""),"",IF(NOT(ISNUMBER($D130)),"",IF($D130&lt;TODAY(),"Do not sell",IF(N($E130)&lt;=0,"",COUNTIFS($A$2:$A$501,$A130,$D$2:$D$501,"&lt;"&amp;$D130,$D$2:$D$501,"&gt;="&amp;TODAY(),$E$2:$E$501,"&gt;0")+1))))</f>
        <v/>
      </c>
      <c r="M130" s="15" t="str">
        <f>IF($J130="Check date","Enter the expiry as a date",IF($J130="Expired","Take off the shelf: return or write off",IF($J130="Critical","Return now or sell first",IF($J130="Near expiry","Sell first; check the return window",""))))</f>
        <v/>
      </c>
    </row>
    <row r="131" spans="1:13" x14ac:dyDescent="0.25">
      <c r="A131" s="10"/>
      <c r="B131" s="10"/>
      <c r="C131" s="10"/>
      <c r="D131" s="11"/>
      <c r="E131" s="12"/>
      <c r="F131" s="13"/>
      <c r="G131" s="10"/>
      <c r="H131" s="10"/>
      <c r="I131" s="14" t="str">
        <f>IF($D131="","",IF(ISNUMBER($D131),$D131-TODAY(),"Check date"))</f>
        <v/>
      </c>
      <c r="J131" s="15" t="str">
        <f>IF(OR($A131="",$D131=""),"",IF(NOT(ISNUMBER($I131)),"Check date",IF($I131&lt;0,"Expired",IF($I131&lt;=Settings!$B$3,"Critical",IF($I131&lt;=Settings!$B$4,"Near expiry","OK")))))</f>
        <v/>
      </c>
      <c r="K131" s="16" t="str">
        <f>IF(OR($E131="",$F131=""),"",IF(AND(ISNUMBER($E131),ISNUMBER($F131)),$E131*$F131,"Check"))</f>
        <v/>
      </c>
      <c r="L131" s="17" t="str">
        <f>IF(OR($A131="",$D131="",$E131=""),"",IF(NOT(ISNUMBER($D131)),"",IF($D131&lt;TODAY(),"Do not sell",IF(N($E131)&lt;=0,"",COUNTIFS($A$2:$A$501,$A131,$D$2:$D$501,"&lt;"&amp;$D131,$D$2:$D$501,"&gt;="&amp;TODAY(),$E$2:$E$501,"&gt;0")+1))))</f>
        <v/>
      </c>
      <c r="M131" s="15" t="str">
        <f>IF($J131="Check date","Enter the expiry as a date",IF($J131="Expired","Take off the shelf: return or write off",IF($J131="Critical","Return now or sell first",IF($J131="Near expiry","Sell first; check the return window",""))))</f>
        <v/>
      </c>
    </row>
    <row r="132" spans="1:13" x14ac:dyDescent="0.25">
      <c r="A132" s="10"/>
      <c r="B132" s="10"/>
      <c r="C132" s="10"/>
      <c r="D132" s="11"/>
      <c r="E132" s="12"/>
      <c r="F132" s="13"/>
      <c r="G132" s="10"/>
      <c r="H132" s="10"/>
      <c r="I132" s="14" t="str">
        <f>IF($D132="","",IF(ISNUMBER($D132),$D132-TODAY(),"Check date"))</f>
        <v/>
      </c>
      <c r="J132" s="15" t="str">
        <f>IF(OR($A132="",$D132=""),"",IF(NOT(ISNUMBER($I132)),"Check date",IF($I132&lt;0,"Expired",IF($I132&lt;=Settings!$B$3,"Critical",IF($I132&lt;=Settings!$B$4,"Near expiry","OK")))))</f>
        <v/>
      </c>
      <c r="K132" s="16" t="str">
        <f>IF(OR($E132="",$F132=""),"",IF(AND(ISNUMBER($E132),ISNUMBER($F132)),$E132*$F132,"Check"))</f>
        <v/>
      </c>
      <c r="L132" s="17" t="str">
        <f>IF(OR($A132="",$D132="",$E132=""),"",IF(NOT(ISNUMBER($D132)),"",IF($D132&lt;TODAY(),"Do not sell",IF(N($E132)&lt;=0,"",COUNTIFS($A$2:$A$501,$A132,$D$2:$D$501,"&lt;"&amp;$D132,$D$2:$D$501,"&gt;="&amp;TODAY(),$E$2:$E$501,"&gt;0")+1))))</f>
        <v/>
      </c>
      <c r="M132" s="15" t="str">
        <f>IF($J132="Check date","Enter the expiry as a date",IF($J132="Expired","Take off the shelf: return or write off",IF($J132="Critical","Return now or sell first",IF($J132="Near expiry","Sell first; check the return window",""))))</f>
        <v/>
      </c>
    </row>
    <row r="133" spans="1:13" x14ac:dyDescent="0.25">
      <c r="A133" s="10"/>
      <c r="B133" s="10"/>
      <c r="C133" s="10"/>
      <c r="D133" s="11"/>
      <c r="E133" s="12"/>
      <c r="F133" s="13"/>
      <c r="G133" s="10"/>
      <c r="H133" s="10"/>
      <c r="I133" s="14" t="str">
        <f>IF($D133="","",IF(ISNUMBER($D133),$D133-TODAY(),"Check date"))</f>
        <v/>
      </c>
      <c r="J133" s="15" t="str">
        <f>IF(OR($A133="",$D133=""),"",IF(NOT(ISNUMBER($I133)),"Check date",IF($I133&lt;0,"Expired",IF($I133&lt;=Settings!$B$3,"Critical",IF($I133&lt;=Settings!$B$4,"Near expiry","OK")))))</f>
        <v/>
      </c>
      <c r="K133" s="16" t="str">
        <f>IF(OR($E133="",$F133=""),"",IF(AND(ISNUMBER($E133),ISNUMBER($F133)),$E133*$F133,"Check"))</f>
        <v/>
      </c>
      <c r="L133" s="17" t="str">
        <f>IF(OR($A133="",$D133="",$E133=""),"",IF(NOT(ISNUMBER($D133)),"",IF($D133&lt;TODAY(),"Do not sell",IF(N($E133)&lt;=0,"",COUNTIFS($A$2:$A$501,$A133,$D$2:$D$501,"&lt;"&amp;$D133,$D$2:$D$501,"&gt;="&amp;TODAY(),$E$2:$E$501,"&gt;0")+1))))</f>
        <v/>
      </c>
      <c r="M133" s="15" t="str">
        <f>IF($J133="Check date","Enter the expiry as a date",IF($J133="Expired","Take off the shelf: return or write off",IF($J133="Critical","Return now or sell first",IF($J133="Near expiry","Sell first; check the return window",""))))</f>
        <v/>
      </c>
    </row>
    <row r="134" spans="1:13" x14ac:dyDescent="0.25">
      <c r="A134" s="10"/>
      <c r="B134" s="10"/>
      <c r="C134" s="10"/>
      <c r="D134" s="11"/>
      <c r="E134" s="12"/>
      <c r="F134" s="13"/>
      <c r="G134" s="10"/>
      <c r="H134" s="10"/>
      <c r="I134" s="14" t="str">
        <f>IF($D134="","",IF(ISNUMBER($D134),$D134-TODAY(),"Check date"))</f>
        <v/>
      </c>
      <c r="J134" s="15" t="str">
        <f>IF(OR($A134="",$D134=""),"",IF(NOT(ISNUMBER($I134)),"Check date",IF($I134&lt;0,"Expired",IF($I134&lt;=Settings!$B$3,"Critical",IF($I134&lt;=Settings!$B$4,"Near expiry","OK")))))</f>
        <v/>
      </c>
      <c r="K134" s="16" t="str">
        <f>IF(OR($E134="",$F134=""),"",IF(AND(ISNUMBER($E134),ISNUMBER($F134)),$E134*$F134,"Check"))</f>
        <v/>
      </c>
      <c r="L134" s="17" t="str">
        <f>IF(OR($A134="",$D134="",$E134=""),"",IF(NOT(ISNUMBER($D134)),"",IF($D134&lt;TODAY(),"Do not sell",IF(N($E134)&lt;=0,"",COUNTIFS($A$2:$A$501,$A134,$D$2:$D$501,"&lt;"&amp;$D134,$D$2:$D$501,"&gt;="&amp;TODAY(),$E$2:$E$501,"&gt;0")+1))))</f>
        <v/>
      </c>
      <c r="M134" s="15" t="str">
        <f>IF($J134="Check date","Enter the expiry as a date",IF($J134="Expired","Take off the shelf: return or write off",IF($J134="Critical","Return now or sell first",IF($J134="Near expiry","Sell first; check the return window",""))))</f>
        <v/>
      </c>
    </row>
    <row r="135" spans="1:13" x14ac:dyDescent="0.25">
      <c r="A135" s="10"/>
      <c r="B135" s="10"/>
      <c r="C135" s="10"/>
      <c r="D135" s="11"/>
      <c r="E135" s="12"/>
      <c r="F135" s="13"/>
      <c r="G135" s="10"/>
      <c r="H135" s="10"/>
      <c r="I135" s="14" t="str">
        <f>IF($D135="","",IF(ISNUMBER($D135),$D135-TODAY(),"Check date"))</f>
        <v/>
      </c>
      <c r="J135" s="15" t="str">
        <f>IF(OR($A135="",$D135=""),"",IF(NOT(ISNUMBER($I135)),"Check date",IF($I135&lt;0,"Expired",IF($I135&lt;=Settings!$B$3,"Critical",IF($I135&lt;=Settings!$B$4,"Near expiry","OK")))))</f>
        <v/>
      </c>
      <c r="K135" s="16" t="str">
        <f>IF(OR($E135="",$F135=""),"",IF(AND(ISNUMBER($E135),ISNUMBER($F135)),$E135*$F135,"Check"))</f>
        <v/>
      </c>
      <c r="L135" s="17" t="str">
        <f>IF(OR($A135="",$D135="",$E135=""),"",IF(NOT(ISNUMBER($D135)),"",IF($D135&lt;TODAY(),"Do not sell",IF(N($E135)&lt;=0,"",COUNTIFS($A$2:$A$501,$A135,$D$2:$D$501,"&lt;"&amp;$D135,$D$2:$D$501,"&gt;="&amp;TODAY(),$E$2:$E$501,"&gt;0")+1))))</f>
        <v/>
      </c>
      <c r="M135" s="15" t="str">
        <f>IF($J135="Check date","Enter the expiry as a date",IF($J135="Expired","Take off the shelf: return or write off",IF($J135="Critical","Return now or sell first",IF($J135="Near expiry","Sell first; check the return window",""))))</f>
        <v/>
      </c>
    </row>
    <row r="136" spans="1:13" x14ac:dyDescent="0.25">
      <c r="A136" s="10"/>
      <c r="B136" s="10"/>
      <c r="C136" s="10"/>
      <c r="D136" s="11"/>
      <c r="E136" s="12"/>
      <c r="F136" s="13"/>
      <c r="G136" s="10"/>
      <c r="H136" s="10"/>
      <c r="I136" s="14" t="str">
        <f>IF($D136="","",IF(ISNUMBER($D136),$D136-TODAY(),"Check date"))</f>
        <v/>
      </c>
      <c r="J136" s="15" t="str">
        <f>IF(OR($A136="",$D136=""),"",IF(NOT(ISNUMBER($I136)),"Check date",IF($I136&lt;0,"Expired",IF($I136&lt;=Settings!$B$3,"Critical",IF($I136&lt;=Settings!$B$4,"Near expiry","OK")))))</f>
        <v/>
      </c>
      <c r="K136" s="16" t="str">
        <f>IF(OR($E136="",$F136=""),"",IF(AND(ISNUMBER($E136),ISNUMBER($F136)),$E136*$F136,"Check"))</f>
        <v/>
      </c>
      <c r="L136" s="17" t="str">
        <f>IF(OR($A136="",$D136="",$E136=""),"",IF(NOT(ISNUMBER($D136)),"",IF($D136&lt;TODAY(),"Do not sell",IF(N($E136)&lt;=0,"",COUNTIFS($A$2:$A$501,$A136,$D$2:$D$501,"&lt;"&amp;$D136,$D$2:$D$501,"&gt;="&amp;TODAY(),$E$2:$E$501,"&gt;0")+1))))</f>
        <v/>
      </c>
      <c r="M136" s="15" t="str">
        <f>IF($J136="Check date","Enter the expiry as a date",IF($J136="Expired","Take off the shelf: return or write off",IF($J136="Critical","Return now or sell first",IF($J136="Near expiry","Sell first; check the return window",""))))</f>
        <v/>
      </c>
    </row>
    <row r="137" spans="1:13" x14ac:dyDescent="0.25">
      <c r="A137" s="10"/>
      <c r="B137" s="10"/>
      <c r="C137" s="10"/>
      <c r="D137" s="11"/>
      <c r="E137" s="12"/>
      <c r="F137" s="13"/>
      <c r="G137" s="10"/>
      <c r="H137" s="10"/>
      <c r="I137" s="14" t="str">
        <f>IF($D137="","",IF(ISNUMBER($D137),$D137-TODAY(),"Check date"))</f>
        <v/>
      </c>
      <c r="J137" s="15" t="str">
        <f>IF(OR($A137="",$D137=""),"",IF(NOT(ISNUMBER($I137)),"Check date",IF($I137&lt;0,"Expired",IF($I137&lt;=Settings!$B$3,"Critical",IF($I137&lt;=Settings!$B$4,"Near expiry","OK")))))</f>
        <v/>
      </c>
      <c r="K137" s="16" t="str">
        <f>IF(OR($E137="",$F137=""),"",IF(AND(ISNUMBER($E137),ISNUMBER($F137)),$E137*$F137,"Check"))</f>
        <v/>
      </c>
      <c r="L137" s="17" t="str">
        <f>IF(OR($A137="",$D137="",$E137=""),"",IF(NOT(ISNUMBER($D137)),"",IF($D137&lt;TODAY(),"Do not sell",IF(N($E137)&lt;=0,"",COUNTIFS($A$2:$A$501,$A137,$D$2:$D$501,"&lt;"&amp;$D137,$D$2:$D$501,"&gt;="&amp;TODAY(),$E$2:$E$501,"&gt;0")+1))))</f>
        <v/>
      </c>
      <c r="M137" s="15" t="str">
        <f>IF($J137="Check date","Enter the expiry as a date",IF($J137="Expired","Take off the shelf: return or write off",IF($J137="Critical","Return now or sell first",IF($J137="Near expiry","Sell first; check the return window",""))))</f>
        <v/>
      </c>
    </row>
    <row r="138" spans="1:13" x14ac:dyDescent="0.25">
      <c r="A138" s="10"/>
      <c r="B138" s="10"/>
      <c r="C138" s="10"/>
      <c r="D138" s="11"/>
      <c r="E138" s="12"/>
      <c r="F138" s="13"/>
      <c r="G138" s="10"/>
      <c r="H138" s="10"/>
      <c r="I138" s="14" t="str">
        <f>IF($D138="","",IF(ISNUMBER($D138),$D138-TODAY(),"Check date"))</f>
        <v/>
      </c>
      <c r="J138" s="15" t="str">
        <f>IF(OR($A138="",$D138=""),"",IF(NOT(ISNUMBER($I138)),"Check date",IF($I138&lt;0,"Expired",IF($I138&lt;=Settings!$B$3,"Critical",IF($I138&lt;=Settings!$B$4,"Near expiry","OK")))))</f>
        <v/>
      </c>
      <c r="K138" s="16" t="str">
        <f>IF(OR($E138="",$F138=""),"",IF(AND(ISNUMBER($E138),ISNUMBER($F138)),$E138*$F138,"Check"))</f>
        <v/>
      </c>
      <c r="L138" s="17" t="str">
        <f>IF(OR($A138="",$D138="",$E138=""),"",IF(NOT(ISNUMBER($D138)),"",IF($D138&lt;TODAY(),"Do not sell",IF(N($E138)&lt;=0,"",COUNTIFS($A$2:$A$501,$A138,$D$2:$D$501,"&lt;"&amp;$D138,$D$2:$D$501,"&gt;="&amp;TODAY(),$E$2:$E$501,"&gt;0")+1))))</f>
        <v/>
      </c>
      <c r="M138" s="15" t="str">
        <f>IF($J138="Check date","Enter the expiry as a date",IF($J138="Expired","Take off the shelf: return or write off",IF($J138="Critical","Return now or sell first",IF($J138="Near expiry","Sell first; check the return window",""))))</f>
        <v/>
      </c>
    </row>
    <row r="139" spans="1:13" x14ac:dyDescent="0.25">
      <c r="A139" s="10"/>
      <c r="B139" s="10"/>
      <c r="C139" s="10"/>
      <c r="D139" s="11"/>
      <c r="E139" s="12"/>
      <c r="F139" s="13"/>
      <c r="G139" s="10"/>
      <c r="H139" s="10"/>
      <c r="I139" s="14" t="str">
        <f>IF($D139="","",IF(ISNUMBER($D139),$D139-TODAY(),"Check date"))</f>
        <v/>
      </c>
      <c r="J139" s="15" t="str">
        <f>IF(OR($A139="",$D139=""),"",IF(NOT(ISNUMBER($I139)),"Check date",IF($I139&lt;0,"Expired",IF($I139&lt;=Settings!$B$3,"Critical",IF($I139&lt;=Settings!$B$4,"Near expiry","OK")))))</f>
        <v/>
      </c>
      <c r="K139" s="16" t="str">
        <f>IF(OR($E139="",$F139=""),"",IF(AND(ISNUMBER($E139),ISNUMBER($F139)),$E139*$F139,"Check"))</f>
        <v/>
      </c>
      <c r="L139" s="17" t="str">
        <f>IF(OR($A139="",$D139="",$E139=""),"",IF(NOT(ISNUMBER($D139)),"",IF($D139&lt;TODAY(),"Do not sell",IF(N($E139)&lt;=0,"",COUNTIFS($A$2:$A$501,$A139,$D$2:$D$501,"&lt;"&amp;$D139,$D$2:$D$501,"&gt;="&amp;TODAY(),$E$2:$E$501,"&gt;0")+1))))</f>
        <v/>
      </c>
      <c r="M139" s="15" t="str">
        <f>IF($J139="Check date","Enter the expiry as a date",IF($J139="Expired","Take off the shelf: return or write off",IF($J139="Critical","Return now or sell first",IF($J139="Near expiry","Sell first; check the return window",""))))</f>
        <v/>
      </c>
    </row>
    <row r="140" spans="1:13" x14ac:dyDescent="0.25">
      <c r="A140" s="10"/>
      <c r="B140" s="10"/>
      <c r="C140" s="10"/>
      <c r="D140" s="11"/>
      <c r="E140" s="12"/>
      <c r="F140" s="13"/>
      <c r="G140" s="10"/>
      <c r="H140" s="10"/>
      <c r="I140" s="14" t="str">
        <f>IF($D140="","",IF(ISNUMBER($D140),$D140-TODAY(),"Check date"))</f>
        <v/>
      </c>
      <c r="J140" s="15" t="str">
        <f>IF(OR($A140="",$D140=""),"",IF(NOT(ISNUMBER($I140)),"Check date",IF($I140&lt;0,"Expired",IF($I140&lt;=Settings!$B$3,"Critical",IF($I140&lt;=Settings!$B$4,"Near expiry","OK")))))</f>
        <v/>
      </c>
      <c r="K140" s="16" t="str">
        <f>IF(OR($E140="",$F140=""),"",IF(AND(ISNUMBER($E140),ISNUMBER($F140)),$E140*$F140,"Check"))</f>
        <v/>
      </c>
      <c r="L140" s="17" t="str">
        <f>IF(OR($A140="",$D140="",$E140=""),"",IF(NOT(ISNUMBER($D140)),"",IF($D140&lt;TODAY(),"Do not sell",IF(N($E140)&lt;=0,"",COUNTIFS($A$2:$A$501,$A140,$D$2:$D$501,"&lt;"&amp;$D140,$D$2:$D$501,"&gt;="&amp;TODAY(),$E$2:$E$501,"&gt;0")+1))))</f>
        <v/>
      </c>
      <c r="M140" s="15" t="str">
        <f>IF($J140="Check date","Enter the expiry as a date",IF($J140="Expired","Take off the shelf: return or write off",IF($J140="Critical","Return now or sell first",IF($J140="Near expiry","Sell first; check the return window",""))))</f>
        <v/>
      </c>
    </row>
    <row r="141" spans="1:13" x14ac:dyDescent="0.25">
      <c r="A141" s="10"/>
      <c r="B141" s="10"/>
      <c r="C141" s="10"/>
      <c r="D141" s="11"/>
      <c r="E141" s="12"/>
      <c r="F141" s="13"/>
      <c r="G141" s="10"/>
      <c r="H141" s="10"/>
      <c r="I141" s="14" t="str">
        <f>IF($D141="","",IF(ISNUMBER($D141),$D141-TODAY(),"Check date"))</f>
        <v/>
      </c>
      <c r="J141" s="15" t="str">
        <f>IF(OR($A141="",$D141=""),"",IF(NOT(ISNUMBER($I141)),"Check date",IF($I141&lt;0,"Expired",IF($I141&lt;=Settings!$B$3,"Critical",IF($I141&lt;=Settings!$B$4,"Near expiry","OK")))))</f>
        <v/>
      </c>
      <c r="K141" s="16" t="str">
        <f>IF(OR($E141="",$F141=""),"",IF(AND(ISNUMBER($E141),ISNUMBER($F141)),$E141*$F141,"Check"))</f>
        <v/>
      </c>
      <c r="L141" s="17" t="str">
        <f>IF(OR($A141="",$D141="",$E141=""),"",IF(NOT(ISNUMBER($D141)),"",IF($D141&lt;TODAY(),"Do not sell",IF(N($E141)&lt;=0,"",COUNTIFS($A$2:$A$501,$A141,$D$2:$D$501,"&lt;"&amp;$D141,$D$2:$D$501,"&gt;="&amp;TODAY(),$E$2:$E$501,"&gt;0")+1))))</f>
        <v/>
      </c>
      <c r="M141" s="15" t="str">
        <f>IF($J141="Check date","Enter the expiry as a date",IF($J141="Expired","Take off the shelf: return or write off",IF($J141="Critical","Return now or sell first",IF($J141="Near expiry","Sell first; check the return window",""))))</f>
        <v/>
      </c>
    </row>
    <row r="142" spans="1:13" x14ac:dyDescent="0.25">
      <c r="A142" s="10"/>
      <c r="B142" s="10"/>
      <c r="C142" s="10"/>
      <c r="D142" s="11"/>
      <c r="E142" s="12"/>
      <c r="F142" s="13"/>
      <c r="G142" s="10"/>
      <c r="H142" s="10"/>
      <c r="I142" s="14" t="str">
        <f>IF($D142="","",IF(ISNUMBER($D142),$D142-TODAY(),"Check date"))</f>
        <v/>
      </c>
      <c r="J142" s="15" t="str">
        <f>IF(OR($A142="",$D142=""),"",IF(NOT(ISNUMBER($I142)),"Check date",IF($I142&lt;0,"Expired",IF($I142&lt;=Settings!$B$3,"Critical",IF($I142&lt;=Settings!$B$4,"Near expiry","OK")))))</f>
        <v/>
      </c>
      <c r="K142" s="16" t="str">
        <f>IF(OR($E142="",$F142=""),"",IF(AND(ISNUMBER($E142),ISNUMBER($F142)),$E142*$F142,"Check"))</f>
        <v/>
      </c>
      <c r="L142" s="17" t="str">
        <f>IF(OR($A142="",$D142="",$E142=""),"",IF(NOT(ISNUMBER($D142)),"",IF($D142&lt;TODAY(),"Do not sell",IF(N($E142)&lt;=0,"",COUNTIFS($A$2:$A$501,$A142,$D$2:$D$501,"&lt;"&amp;$D142,$D$2:$D$501,"&gt;="&amp;TODAY(),$E$2:$E$501,"&gt;0")+1))))</f>
        <v/>
      </c>
      <c r="M142" s="15" t="str">
        <f>IF($J142="Check date","Enter the expiry as a date",IF($J142="Expired","Take off the shelf: return or write off",IF($J142="Critical","Return now or sell first",IF($J142="Near expiry","Sell first; check the return window",""))))</f>
        <v/>
      </c>
    </row>
    <row r="143" spans="1:13" x14ac:dyDescent="0.25">
      <c r="A143" s="10"/>
      <c r="B143" s="10"/>
      <c r="C143" s="10"/>
      <c r="D143" s="11"/>
      <c r="E143" s="12"/>
      <c r="F143" s="13"/>
      <c r="G143" s="10"/>
      <c r="H143" s="10"/>
      <c r="I143" s="14" t="str">
        <f>IF($D143="","",IF(ISNUMBER($D143),$D143-TODAY(),"Check date"))</f>
        <v/>
      </c>
      <c r="J143" s="15" t="str">
        <f>IF(OR($A143="",$D143=""),"",IF(NOT(ISNUMBER($I143)),"Check date",IF($I143&lt;0,"Expired",IF($I143&lt;=Settings!$B$3,"Critical",IF($I143&lt;=Settings!$B$4,"Near expiry","OK")))))</f>
        <v/>
      </c>
      <c r="K143" s="16" t="str">
        <f>IF(OR($E143="",$F143=""),"",IF(AND(ISNUMBER($E143),ISNUMBER($F143)),$E143*$F143,"Check"))</f>
        <v/>
      </c>
      <c r="L143" s="17" t="str">
        <f>IF(OR($A143="",$D143="",$E143=""),"",IF(NOT(ISNUMBER($D143)),"",IF($D143&lt;TODAY(),"Do not sell",IF(N($E143)&lt;=0,"",COUNTIFS($A$2:$A$501,$A143,$D$2:$D$501,"&lt;"&amp;$D143,$D$2:$D$501,"&gt;="&amp;TODAY(),$E$2:$E$501,"&gt;0")+1))))</f>
        <v/>
      </c>
      <c r="M143" s="15" t="str">
        <f>IF($J143="Check date","Enter the expiry as a date",IF($J143="Expired","Take off the shelf: return or write off",IF($J143="Critical","Return now or sell first",IF($J143="Near expiry","Sell first; check the return window",""))))</f>
        <v/>
      </c>
    </row>
    <row r="144" spans="1:13" x14ac:dyDescent="0.25">
      <c r="A144" s="10"/>
      <c r="B144" s="10"/>
      <c r="C144" s="10"/>
      <c r="D144" s="11"/>
      <c r="E144" s="12"/>
      <c r="F144" s="13"/>
      <c r="G144" s="10"/>
      <c r="H144" s="10"/>
      <c r="I144" s="14" t="str">
        <f>IF($D144="","",IF(ISNUMBER($D144),$D144-TODAY(),"Check date"))</f>
        <v/>
      </c>
      <c r="J144" s="15" t="str">
        <f>IF(OR($A144="",$D144=""),"",IF(NOT(ISNUMBER($I144)),"Check date",IF($I144&lt;0,"Expired",IF($I144&lt;=Settings!$B$3,"Critical",IF($I144&lt;=Settings!$B$4,"Near expiry","OK")))))</f>
        <v/>
      </c>
      <c r="K144" s="16" t="str">
        <f>IF(OR($E144="",$F144=""),"",IF(AND(ISNUMBER($E144),ISNUMBER($F144)),$E144*$F144,"Check"))</f>
        <v/>
      </c>
      <c r="L144" s="17" t="str">
        <f>IF(OR($A144="",$D144="",$E144=""),"",IF(NOT(ISNUMBER($D144)),"",IF($D144&lt;TODAY(),"Do not sell",IF(N($E144)&lt;=0,"",COUNTIFS($A$2:$A$501,$A144,$D$2:$D$501,"&lt;"&amp;$D144,$D$2:$D$501,"&gt;="&amp;TODAY(),$E$2:$E$501,"&gt;0")+1))))</f>
        <v/>
      </c>
      <c r="M144" s="15" t="str">
        <f>IF($J144="Check date","Enter the expiry as a date",IF($J144="Expired","Take off the shelf: return or write off",IF($J144="Critical","Return now or sell first",IF($J144="Near expiry","Sell first; check the return window",""))))</f>
        <v/>
      </c>
    </row>
    <row r="145" spans="1:13" x14ac:dyDescent="0.25">
      <c r="A145" s="10"/>
      <c r="B145" s="10"/>
      <c r="C145" s="10"/>
      <c r="D145" s="11"/>
      <c r="E145" s="12"/>
      <c r="F145" s="13"/>
      <c r="G145" s="10"/>
      <c r="H145" s="10"/>
      <c r="I145" s="14" t="str">
        <f>IF($D145="","",IF(ISNUMBER($D145),$D145-TODAY(),"Check date"))</f>
        <v/>
      </c>
      <c r="J145" s="15" t="str">
        <f>IF(OR($A145="",$D145=""),"",IF(NOT(ISNUMBER($I145)),"Check date",IF($I145&lt;0,"Expired",IF($I145&lt;=Settings!$B$3,"Critical",IF($I145&lt;=Settings!$B$4,"Near expiry","OK")))))</f>
        <v/>
      </c>
      <c r="K145" s="16" t="str">
        <f>IF(OR($E145="",$F145=""),"",IF(AND(ISNUMBER($E145),ISNUMBER($F145)),$E145*$F145,"Check"))</f>
        <v/>
      </c>
      <c r="L145" s="17" t="str">
        <f>IF(OR($A145="",$D145="",$E145=""),"",IF(NOT(ISNUMBER($D145)),"",IF($D145&lt;TODAY(),"Do not sell",IF(N($E145)&lt;=0,"",COUNTIFS($A$2:$A$501,$A145,$D$2:$D$501,"&lt;"&amp;$D145,$D$2:$D$501,"&gt;="&amp;TODAY(),$E$2:$E$501,"&gt;0")+1))))</f>
        <v/>
      </c>
      <c r="M145" s="15" t="str">
        <f>IF($J145="Check date","Enter the expiry as a date",IF($J145="Expired","Take off the shelf: return or write off",IF($J145="Critical","Return now or sell first",IF($J145="Near expiry","Sell first; check the return window",""))))</f>
        <v/>
      </c>
    </row>
    <row r="146" spans="1:13" x14ac:dyDescent="0.25">
      <c r="A146" s="10"/>
      <c r="B146" s="10"/>
      <c r="C146" s="10"/>
      <c r="D146" s="11"/>
      <c r="E146" s="12"/>
      <c r="F146" s="13"/>
      <c r="G146" s="10"/>
      <c r="H146" s="10"/>
      <c r="I146" s="14" t="str">
        <f>IF($D146="","",IF(ISNUMBER($D146),$D146-TODAY(),"Check date"))</f>
        <v/>
      </c>
      <c r="J146" s="15" t="str">
        <f>IF(OR($A146="",$D146=""),"",IF(NOT(ISNUMBER($I146)),"Check date",IF($I146&lt;0,"Expired",IF($I146&lt;=Settings!$B$3,"Critical",IF($I146&lt;=Settings!$B$4,"Near expiry","OK")))))</f>
        <v/>
      </c>
      <c r="K146" s="16" t="str">
        <f>IF(OR($E146="",$F146=""),"",IF(AND(ISNUMBER($E146),ISNUMBER($F146)),$E146*$F146,"Check"))</f>
        <v/>
      </c>
      <c r="L146" s="17" t="str">
        <f>IF(OR($A146="",$D146="",$E146=""),"",IF(NOT(ISNUMBER($D146)),"",IF($D146&lt;TODAY(),"Do not sell",IF(N($E146)&lt;=0,"",COUNTIFS($A$2:$A$501,$A146,$D$2:$D$501,"&lt;"&amp;$D146,$D$2:$D$501,"&gt;="&amp;TODAY(),$E$2:$E$501,"&gt;0")+1))))</f>
        <v/>
      </c>
      <c r="M146" s="15" t="str">
        <f>IF($J146="Check date","Enter the expiry as a date",IF($J146="Expired","Take off the shelf: return or write off",IF($J146="Critical","Return now or sell first",IF($J146="Near expiry","Sell first; check the return window",""))))</f>
        <v/>
      </c>
    </row>
    <row r="147" spans="1:13" x14ac:dyDescent="0.25">
      <c r="A147" s="10"/>
      <c r="B147" s="10"/>
      <c r="C147" s="10"/>
      <c r="D147" s="11"/>
      <c r="E147" s="12"/>
      <c r="F147" s="13"/>
      <c r="G147" s="10"/>
      <c r="H147" s="10"/>
      <c r="I147" s="14" t="str">
        <f>IF($D147="","",IF(ISNUMBER($D147),$D147-TODAY(),"Check date"))</f>
        <v/>
      </c>
      <c r="J147" s="15" t="str">
        <f>IF(OR($A147="",$D147=""),"",IF(NOT(ISNUMBER($I147)),"Check date",IF($I147&lt;0,"Expired",IF($I147&lt;=Settings!$B$3,"Critical",IF($I147&lt;=Settings!$B$4,"Near expiry","OK")))))</f>
        <v/>
      </c>
      <c r="K147" s="16" t="str">
        <f>IF(OR($E147="",$F147=""),"",IF(AND(ISNUMBER($E147),ISNUMBER($F147)),$E147*$F147,"Check"))</f>
        <v/>
      </c>
      <c r="L147" s="17" t="str">
        <f>IF(OR($A147="",$D147="",$E147=""),"",IF(NOT(ISNUMBER($D147)),"",IF($D147&lt;TODAY(),"Do not sell",IF(N($E147)&lt;=0,"",COUNTIFS($A$2:$A$501,$A147,$D$2:$D$501,"&lt;"&amp;$D147,$D$2:$D$501,"&gt;="&amp;TODAY(),$E$2:$E$501,"&gt;0")+1))))</f>
        <v/>
      </c>
      <c r="M147" s="15" t="str">
        <f>IF($J147="Check date","Enter the expiry as a date",IF($J147="Expired","Take off the shelf: return or write off",IF($J147="Critical","Return now or sell first",IF($J147="Near expiry","Sell first; check the return window",""))))</f>
        <v/>
      </c>
    </row>
    <row r="148" spans="1:13" x14ac:dyDescent="0.25">
      <c r="A148" s="10"/>
      <c r="B148" s="10"/>
      <c r="C148" s="10"/>
      <c r="D148" s="11"/>
      <c r="E148" s="12"/>
      <c r="F148" s="13"/>
      <c r="G148" s="10"/>
      <c r="H148" s="10"/>
      <c r="I148" s="14" t="str">
        <f>IF($D148="","",IF(ISNUMBER($D148),$D148-TODAY(),"Check date"))</f>
        <v/>
      </c>
      <c r="J148" s="15" t="str">
        <f>IF(OR($A148="",$D148=""),"",IF(NOT(ISNUMBER($I148)),"Check date",IF($I148&lt;0,"Expired",IF($I148&lt;=Settings!$B$3,"Critical",IF($I148&lt;=Settings!$B$4,"Near expiry","OK")))))</f>
        <v/>
      </c>
      <c r="K148" s="16" t="str">
        <f>IF(OR($E148="",$F148=""),"",IF(AND(ISNUMBER($E148),ISNUMBER($F148)),$E148*$F148,"Check"))</f>
        <v/>
      </c>
      <c r="L148" s="17" t="str">
        <f>IF(OR($A148="",$D148="",$E148=""),"",IF(NOT(ISNUMBER($D148)),"",IF($D148&lt;TODAY(),"Do not sell",IF(N($E148)&lt;=0,"",COUNTIFS($A$2:$A$501,$A148,$D$2:$D$501,"&lt;"&amp;$D148,$D$2:$D$501,"&gt;="&amp;TODAY(),$E$2:$E$501,"&gt;0")+1))))</f>
        <v/>
      </c>
      <c r="M148" s="15" t="str">
        <f>IF($J148="Check date","Enter the expiry as a date",IF($J148="Expired","Take off the shelf: return or write off",IF($J148="Critical","Return now or sell first",IF($J148="Near expiry","Sell first; check the return window",""))))</f>
        <v/>
      </c>
    </row>
    <row r="149" spans="1:13" x14ac:dyDescent="0.25">
      <c r="A149" s="10"/>
      <c r="B149" s="10"/>
      <c r="C149" s="10"/>
      <c r="D149" s="11"/>
      <c r="E149" s="12"/>
      <c r="F149" s="13"/>
      <c r="G149" s="10"/>
      <c r="H149" s="10"/>
      <c r="I149" s="14" t="str">
        <f>IF($D149="","",IF(ISNUMBER($D149),$D149-TODAY(),"Check date"))</f>
        <v/>
      </c>
      <c r="J149" s="15" t="str">
        <f>IF(OR($A149="",$D149=""),"",IF(NOT(ISNUMBER($I149)),"Check date",IF($I149&lt;0,"Expired",IF($I149&lt;=Settings!$B$3,"Critical",IF($I149&lt;=Settings!$B$4,"Near expiry","OK")))))</f>
        <v/>
      </c>
      <c r="K149" s="16" t="str">
        <f>IF(OR($E149="",$F149=""),"",IF(AND(ISNUMBER($E149),ISNUMBER($F149)),$E149*$F149,"Check"))</f>
        <v/>
      </c>
      <c r="L149" s="17" t="str">
        <f>IF(OR($A149="",$D149="",$E149=""),"",IF(NOT(ISNUMBER($D149)),"",IF($D149&lt;TODAY(),"Do not sell",IF(N($E149)&lt;=0,"",COUNTIFS($A$2:$A$501,$A149,$D$2:$D$501,"&lt;"&amp;$D149,$D$2:$D$501,"&gt;="&amp;TODAY(),$E$2:$E$501,"&gt;0")+1))))</f>
        <v/>
      </c>
      <c r="M149" s="15" t="str">
        <f>IF($J149="Check date","Enter the expiry as a date",IF($J149="Expired","Take off the shelf: return or write off",IF($J149="Critical","Return now or sell first",IF($J149="Near expiry","Sell first; check the return window",""))))</f>
        <v/>
      </c>
    </row>
    <row r="150" spans="1:13" x14ac:dyDescent="0.25">
      <c r="A150" s="10"/>
      <c r="B150" s="10"/>
      <c r="C150" s="10"/>
      <c r="D150" s="11"/>
      <c r="E150" s="12"/>
      <c r="F150" s="13"/>
      <c r="G150" s="10"/>
      <c r="H150" s="10"/>
      <c r="I150" s="14" t="str">
        <f>IF($D150="","",IF(ISNUMBER($D150),$D150-TODAY(),"Check date"))</f>
        <v/>
      </c>
      <c r="J150" s="15" t="str">
        <f>IF(OR($A150="",$D150=""),"",IF(NOT(ISNUMBER($I150)),"Check date",IF($I150&lt;0,"Expired",IF($I150&lt;=Settings!$B$3,"Critical",IF($I150&lt;=Settings!$B$4,"Near expiry","OK")))))</f>
        <v/>
      </c>
      <c r="K150" s="16" t="str">
        <f>IF(OR($E150="",$F150=""),"",IF(AND(ISNUMBER($E150),ISNUMBER($F150)),$E150*$F150,"Check"))</f>
        <v/>
      </c>
      <c r="L150" s="17" t="str">
        <f>IF(OR($A150="",$D150="",$E150=""),"",IF(NOT(ISNUMBER($D150)),"",IF($D150&lt;TODAY(),"Do not sell",IF(N($E150)&lt;=0,"",COUNTIFS($A$2:$A$501,$A150,$D$2:$D$501,"&lt;"&amp;$D150,$D$2:$D$501,"&gt;="&amp;TODAY(),$E$2:$E$501,"&gt;0")+1))))</f>
        <v/>
      </c>
      <c r="M150" s="15" t="str">
        <f>IF($J150="Check date","Enter the expiry as a date",IF($J150="Expired","Take off the shelf: return or write off",IF($J150="Critical","Return now or sell first",IF($J150="Near expiry","Sell first; check the return window",""))))</f>
        <v/>
      </c>
    </row>
    <row r="151" spans="1:13" x14ac:dyDescent="0.25">
      <c r="A151" s="10"/>
      <c r="B151" s="10"/>
      <c r="C151" s="10"/>
      <c r="D151" s="11"/>
      <c r="E151" s="12"/>
      <c r="F151" s="13"/>
      <c r="G151" s="10"/>
      <c r="H151" s="10"/>
      <c r="I151" s="14" t="str">
        <f>IF($D151="","",IF(ISNUMBER($D151),$D151-TODAY(),"Check date"))</f>
        <v/>
      </c>
      <c r="J151" s="15" t="str">
        <f>IF(OR($A151="",$D151=""),"",IF(NOT(ISNUMBER($I151)),"Check date",IF($I151&lt;0,"Expired",IF($I151&lt;=Settings!$B$3,"Critical",IF($I151&lt;=Settings!$B$4,"Near expiry","OK")))))</f>
        <v/>
      </c>
      <c r="K151" s="16" t="str">
        <f>IF(OR($E151="",$F151=""),"",IF(AND(ISNUMBER($E151),ISNUMBER($F151)),$E151*$F151,"Check"))</f>
        <v/>
      </c>
      <c r="L151" s="17" t="str">
        <f>IF(OR($A151="",$D151="",$E151=""),"",IF(NOT(ISNUMBER($D151)),"",IF($D151&lt;TODAY(),"Do not sell",IF(N($E151)&lt;=0,"",COUNTIFS($A$2:$A$501,$A151,$D$2:$D$501,"&lt;"&amp;$D151,$D$2:$D$501,"&gt;="&amp;TODAY(),$E$2:$E$501,"&gt;0")+1))))</f>
        <v/>
      </c>
      <c r="M151" s="15" t="str">
        <f>IF($J151="Check date","Enter the expiry as a date",IF($J151="Expired","Take off the shelf: return or write off",IF($J151="Critical","Return now or sell first",IF($J151="Near expiry","Sell first; check the return window",""))))</f>
        <v/>
      </c>
    </row>
    <row r="152" spans="1:13" x14ac:dyDescent="0.25">
      <c r="A152" s="10"/>
      <c r="B152" s="10"/>
      <c r="C152" s="10"/>
      <c r="D152" s="11"/>
      <c r="E152" s="12"/>
      <c r="F152" s="13"/>
      <c r="G152" s="10"/>
      <c r="H152" s="10"/>
      <c r="I152" s="14" t="str">
        <f>IF($D152="","",IF(ISNUMBER($D152),$D152-TODAY(),"Check date"))</f>
        <v/>
      </c>
      <c r="J152" s="15" t="str">
        <f>IF(OR($A152="",$D152=""),"",IF(NOT(ISNUMBER($I152)),"Check date",IF($I152&lt;0,"Expired",IF($I152&lt;=Settings!$B$3,"Critical",IF($I152&lt;=Settings!$B$4,"Near expiry","OK")))))</f>
        <v/>
      </c>
      <c r="K152" s="16" t="str">
        <f>IF(OR($E152="",$F152=""),"",IF(AND(ISNUMBER($E152),ISNUMBER($F152)),$E152*$F152,"Check"))</f>
        <v/>
      </c>
      <c r="L152" s="17" t="str">
        <f>IF(OR($A152="",$D152="",$E152=""),"",IF(NOT(ISNUMBER($D152)),"",IF($D152&lt;TODAY(),"Do not sell",IF(N($E152)&lt;=0,"",COUNTIFS($A$2:$A$501,$A152,$D$2:$D$501,"&lt;"&amp;$D152,$D$2:$D$501,"&gt;="&amp;TODAY(),$E$2:$E$501,"&gt;0")+1))))</f>
        <v/>
      </c>
      <c r="M152" s="15" t="str">
        <f>IF($J152="Check date","Enter the expiry as a date",IF($J152="Expired","Take off the shelf: return or write off",IF($J152="Critical","Return now or sell first",IF($J152="Near expiry","Sell first; check the return window",""))))</f>
        <v/>
      </c>
    </row>
    <row r="153" spans="1:13" x14ac:dyDescent="0.25">
      <c r="A153" s="10"/>
      <c r="B153" s="10"/>
      <c r="C153" s="10"/>
      <c r="D153" s="11"/>
      <c r="E153" s="12"/>
      <c r="F153" s="13"/>
      <c r="G153" s="10"/>
      <c r="H153" s="10"/>
      <c r="I153" s="14" t="str">
        <f>IF($D153="","",IF(ISNUMBER($D153),$D153-TODAY(),"Check date"))</f>
        <v/>
      </c>
      <c r="J153" s="15" t="str">
        <f>IF(OR($A153="",$D153=""),"",IF(NOT(ISNUMBER($I153)),"Check date",IF($I153&lt;0,"Expired",IF($I153&lt;=Settings!$B$3,"Critical",IF($I153&lt;=Settings!$B$4,"Near expiry","OK")))))</f>
        <v/>
      </c>
      <c r="K153" s="16" t="str">
        <f>IF(OR($E153="",$F153=""),"",IF(AND(ISNUMBER($E153),ISNUMBER($F153)),$E153*$F153,"Check"))</f>
        <v/>
      </c>
      <c r="L153" s="17" t="str">
        <f>IF(OR($A153="",$D153="",$E153=""),"",IF(NOT(ISNUMBER($D153)),"",IF($D153&lt;TODAY(),"Do not sell",IF(N($E153)&lt;=0,"",COUNTIFS($A$2:$A$501,$A153,$D$2:$D$501,"&lt;"&amp;$D153,$D$2:$D$501,"&gt;="&amp;TODAY(),$E$2:$E$501,"&gt;0")+1))))</f>
        <v/>
      </c>
      <c r="M153" s="15" t="str">
        <f>IF($J153="Check date","Enter the expiry as a date",IF($J153="Expired","Take off the shelf: return or write off",IF($J153="Critical","Return now or sell first",IF($J153="Near expiry","Sell first; check the return window",""))))</f>
        <v/>
      </c>
    </row>
    <row r="154" spans="1:13" x14ac:dyDescent="0.25">
      <c r="A154" s="10"/>
      <c r="B154" s="10"/>
      <c r="C154" s="10"/>
      <c r="D154" s="11"/>
      <c r="E154" s="12"/>
      <c r="F154" s="13"/>
      <c r="G154" s="10"/>
      <c r="H154" s="10"/>
      <c r="I154" s="14" t="str">
        <f>IF($D154="","",IF(ISNUMBER($D154),$D154-TODAY(),"Check date"))</f>
        <v/>
      </c>
      <c r="J154" s="15" t="str">
        <f>IF(OR($A154="",$D154=""),"",IF(NOT(ISNUMBER($I154)),"Check date",IF($I154&lt;0,"Expired",IF($I154&lt;=Settings!$B$3,"Critical",IF($I154&lt;=Settings!$B$4,"Near expiry","OK")))))</f>
        <v/>
      </c>
      <c r="K154" s="16" t="str">
        <f>IF(OR($E154="",$F154=""),"",IF(AND(ISNUMBER($E154),ISNUMBER($F154)),$E154*$F154,"Check"))</f>
        <v/>
      </c>
      <c r="L154" s="17" t="str">
        <f>IF(OR($A154="",$D154="",$E154=""),"",IF(NOT(ISNUMBER($D154)),"",IF($D154&lt;TODAY(),"Do not sell",IF(N($E154)&lt;=0,"",COUNTIFS($A$2:$A$501,$A154,$D$2:$D$501,"&lt;"&amp;$D154,$D$2:$D$501,"&gt;="&amp;TODAY(),$E$2:$E$501,"&gt;0")+1))))</f>
        <v/>
      </c>
      <c r="M154" s="15" t="str">
        <f>IF($J154="Check date","Enter the expiry as a date",IF($J154="Expired","Take off the shelf: return or write off",IF($J154="Critical","Return now or sell first",IF($J154="Near expiry","Sell first; check the return window",""))))</f>
        <v/>
      </c>
    </row>
    <row r="155" spans="1:13" x14ac:dyDescent="0.25">
      <c r="A155" s="10"/>
      <c r="B155" s="10"/>
      <c r="C155" s="10"/>
      <c r="D155" s="11"/>
      <c r="E155" s="12"/>
      <c r="F155" s="13"/>
      <c r="G155" s="10"/>
      <c r="H155" s="10"/>
      <c r="I155" s="14" t="str">
        <f>IF($D155="","",IF(ISNUMBER($D155),$D155-TODAY(),"Check date"))</f>
        <v/>
      </c>
      <c r="J155" s="15" t="str">
        <f>IF(OR($A155="",$D155=""),"",IF(NOT(ISNUMBER($I155)),"Check date",IF($I155&lt;0,"Expired",IF($I155&lt;=Settings!$B$3,"Critical",IF($I155&lt;=Settings!$B$4,"Near expiry","OK")))))</f>
        <v/>
      </c>
      <c r="K155" s="16" t="str">
        <f>IF(OR($E155="",$F155=""),"",IF(AND(ISNUMBER($E155),ISNUMBER($F155)),$E155*$F155,"Check"))</f>
        <v/>
      </c>
      <c r="L155" s="17" t="str">
        <f>IF(OR($A155="",$D155="",$E155=""),"",IF(NOT(ISNUMBER($D155)),"",IF($D155&lt;TODAY(),"Do not sell",IF(N($E155)&lt;=0,"",COUNTIFS($A$2:$A$501,$A155,$D$2:$D$501,"&lt;"&amp;$D155,$D$2:$D$501,"&gt;="&amp;TODAY(),$E$2:$E$501,"&gt;0")+1))))</f>
        <v/>
      </c>
      <c r="M155" s="15" t="str">
        <f>IF($J155="Check date","Enter the expiry as a date",IF($J155="Expired","Take off the shelf: return or write off",IF($J155="Critical","Return now or sell first",IF($J155="Near expiry","Sell first; check the return window",""))))</f>
        <v/>
      </c>
    </row>
    <row r="156" spans="1:13" x14ac:dyDescent="0.25">
      <c r="A156" s="10"/>
      <c r="B156" s="10"/>
      <c r="C156" s="10"/>
      <c r="D156" s="11"/>
      <c r="E156" s="12"/>
      <c r="F156" s="13"/>
      <c r="G156" s="10"/>
      <c r="H156" s="10"/>
      <c r="I156" s="14" t="str">
        <f>IF($D156="","",IF(ISNUMBER($D156),$D156-TODAY(),"Check date"))</f>
        <v/>
      </c>
      <c r="J156" s="15" t="str">
        <f>IF(OR($A156="",$D156=""),"",IF(NOT(ISNUMBER($I156)),"Check date",IF($I156&lt;0,"Expired",IF($I156&lt;=Settings!$B$3,"Critical",IF($I156&lt;=Settings!$B$4,"Near expiry","OK")))))</f>
        <v/>
      </c>
      <c r="K156" s="16" t="str">
        <f>IF(OR($E156="",$F156=""),"",IF(AND(ISNUMBER($E156),ISNUMBER($F156)),$E156*$F156,"Check"))</f>
        <v/>
      </c>
      <c r="L156" s="17" t="str">
        <f>IF(OR($A156="",$D156="",$E156=""),"",IF(NOT(ISNUMBER($D156)),"",IF($D156&lt;TODAY(),"Do not sell",IF(N($E156)&lt;=0,"",COUNTIFS($A$2:$A$501,$A156,$D$2:$D$501,"&lt;"&amp;$D156,$D$2:$D$501,"&gt;="&amp;TODAY(),$E$2:$E$501,"&gt;0")+1))))</f>
        <v/>
      </c>
      <c r="M156" s="15" t="str">
        <f>IF($J156="Check date","Enter the expiry as a date",IF($J156="Expired","Take off the shelf: return or write off",IF($J156="Critical","Return now or sell first",IF($J156="Near expiry","Sell first; check the return window",""))))</f>
        <v/>
      </c>
    </row>
    <row r="157" spans="1:13" x14ac:dyDescent="0.25">
      <c r="A157" s="10"/>
      <c r="B157" s="10"/>
      <c r="C157" s="10"/>
      <c r="D157" s="11"/>
      <c r="E157" s="12"/>
      <c r="F157" s="13"/>
      <c r="G157" s="10"/>
      <c r="H157" s="10"/>
      <c r="I157" s="14" t="str">
        <f>IF($D157="","",IF(ISNUMBER($D157),$D157-TODAY(),"Check date"))</f>
        <v/>
      </c>
      <c r="J157" s="15" t="str">
        <f>IF(OR($A157="",$D157=""),"",IF(NOT(ISNUMBER($I157)),"Check date",IF($I157&lt;0,"Expired",IF($I157&lt;=Settings!$B$3,"Critical",IF($I157&lt;=Settings!$B$4,"Near expiry","OK")))))</f>
        <v/>
      </c>
      <c r="K157" s="16" t="str">
        <f>IF(OR($E157="",$F157=""),"",IF(AND(ISNUMBER($E157),ISNUMBER($F157)),$E157*$F157,"Check"))</f>
        <v/>
      </c>
      <c r="L157" s="17" t="str">
        <f>IF(OR($A157="",$D157="",$E157=""),"",IF(NOT(ISNUMBER($D157)),"",IF($D157&lt;TODAY(),"Do not sell",IF(N($E157)&lt;=0,"",COUNTIFS($A$2:$A$501,$A157,$D$2:$D$501,"&lt;"&amp;$D157,$D$2:$D$501,"&gt;="&amp;TODAY(),$E$2:$E$501,"&gt;0")+1))))</f>
        <v/>
      </c>
      <c r="M157" s="15" t="str">
        <f>IF($J157="Check date","Enter the expiry as a date",IF($J157="Expired","Take off the shelf: return or write off",IF($J157="Critical","Return now or sell first",IF($J157="Near expiry","Sell first; check the return window",""))))</f>
        <v/>
      </c>
    </row>
    <row r="158" spans="1:13" x14ac:dyDescent="0.25">
      <c r="A158" s="10"/>
      <c r="B158" s="10"/>
      <c r="C158" s="10"/>
      <c r="D158" s="11"/>
      <c r="E158" s="12"/>
      <c r="F158" s="13"/>
      <c r="G158" s="10"/>
      <c r="H158" s="10"/>
      <c r="I158" s="14" t="str">
        <f>IF($D158="","",IF(ISNUMBER($D158),$D158-TODAY(),"Check date"))</f>
        <v/>
      </c>
      <c r="J158" s="15" t="str">
        <f>IF(OR($A158="",$D158=""),"",IF(NOT(ISNUMBER($I158)),"Check date",IF($I158&lt;0,"Expired",IF($I158&lt;=Settings!$B$3,"Critical",IF($I158&lt;=Settings!$B$4,"Near expiry","OK")))))</f>
        <v/>
      </c>
      <c r="K158" s="16" t="str">
        <f>IF(OR($E158="",$F158=""),"",IF(AND(ISNUMBER($E158),ISNUMBER($F158)),$E158*$F158,"Check"))</f>
        <v/>
      </c>
      <c r="L158" s="17" t="str">
        <f>IF(OR($A158="",$D158="",$E158=""),"",IF(NOT(ISNUMBER($D158)),"",IF($D158&lt;TODAY(),"Do not sell",IF(N($E158)&lt;=0,"",COUNTIFS($A$2:$A$501,$A158,$D$2:$D$501,"&lt;"&amp;$D158,$D$2:$D$501,"&gt;="&amp;TODAY(),$E$2:$E$501,"&gt;0")+1))))</f>
        <v/>
      </c>
      <c r="M158" s="15" t="str">
        <f>IF($J158="Check date","Enter the expiry as a date",IF($J158="Expired","Take off the shelf: return or write off",IF($J158="Critical","Return now or sell first",IF($J158="Near expiry","Sell first; check the return window",""))))</f>
        <v/>
      </c>
    </row>
    <row r="159" spans="1:13" x14ac:dyDescent="0.25">
      <c r="A159" s="10"/>
      <c r="B159" s="10"/>
      <c r="C159" s="10"/>
      <c r="D159" s="11"/>
      <c r="E159" s="12"/>
      <c r="F159" s="13"/>
      <c r="G159" s="10"/>
      <c r="H159" s="10"/>
      <c r="I159" s="14" t="str">
        <f>IF($D159="","",IF(ISNUMBER($D159),$D159-TODAY(),"Check date"))</f>
        <v/>
      </c>
      <c r="J159" s="15" t="str">
        <f>IF(OR($A159="",$D159=""),"",IF(NOT(ISNUMBER($I159)),"Check date",IF($I159&lt;0,"Expired",IF($I159&lt;=Settings!$B$3,"Critical",IF($I159&lt;=Settings!$B$4,"Near expiry","OK")))))</f>
        <v/>
      </c>
      <c r="K159" s="16" t="str">
        <f>IF(OR($E159="",$F159=""),"",IF(AND(ISNUMBER($E159),ISNUMBER($F159)),$E159*$F159,"Check"))</f>
        <v/>
      </c>
      <c r="L159" s="17" t="str">
        <f>IF(OR($A159="",$D159="",$E159=""),"",IF(NOT(ISNUMBER($D159)),"",IF($D159&lt;TODAY(),"Do not sell",IF(N($E159)&lt;=0,"",COUNTIFS($A$2:$A$501,$A159,$D$2:$D$501,"&lt;"&amp;$D159,$D$2:$D$501,"&gt;="&amp;TODAY(),$E$2:$E$501,"&gt;0")+1))))</f>
        <v/>
      </c>
      <c r="M159" s="15" t="str">
        <f>IF($J159="Check date","Enter the expiry as a date",IF($J159="Expired","Take off the shelf: return or write off",IF($J159="Critical","Return now or sell first",IF($J159="Near expiry","Sell first; check the return window",""))))</f>
        <v/>
      </c>
    </row>
    <row r="160" spans="1:13" x14ac:dyDescent="0.25">
      <c r="A160" s="10"/>
      <c r="B160" s="10"/>
      <c r="C160" s="10"/>
      <c r="D160" s="11"/>
      <c r="E160" s="12"/>
      <c r="F160" s="13"/>
      <c r="G160" s="10"/>
      <c r="H160" s="10"/>
      <c r="I160" s="14" t="str">
        <f>IF($D160="","",IF(ISNUMBER($D160),$D160-TODAY(),"Check date"))</f>
        <v/>
      </c>
      <c r="J160" s="15" t="str">
        <f>IF(OR($A160="",$D160=""),"",IF(NOT(ISNUMBER($I160)),"Check date",IF($I160&lt;0,"Expired",IF($I160&lt;=Settings!$B$3,"Critical",IF($I160&lt;=Settings!$B$4,"Near expiry","OK")))))</f>
        <v/>
      </c>
      <c r="K160" s="16" t="str">
        <f>IF(OR($E160="",$F160=""),"",IF(AND(ISNUMBER($E160),ISNUMBER($F160)),$E160*$F160,"Check"))</f>
        <v/>
      </c>
      <c r="L160" s="17" t="str">
        <f>IF(OR($A160="",$D160="",$E160=""),"",IF(NOT(ISNUMBER($D160)),"",IF($D160&lt;TODAY(),"Do not sell",IF(N($E160)&lt;=0,"",COUNTIFS($A$2:$A$501,$A160,$D$2:$D$501,"&lt;"&amp;$D160,$D$2:$D$501,"&gt;="&amp;TODAY(),$E$2:$E$501,"&gt;0")+1))))</f>
        <v/>
      </c>
      <c r="M160" s="15" t="str">
        <f>IF($J160="Check date","Enter the expiry as a date",IF($J160="Expired","Take off the shelf: return or write off",IF($J160="Critical","Return now or sell first",IF($J160="Near expiry","Sell first; check the return window",""))))</f>
        <v/>
      </c>
    </row>
    <row r="161" spans="1:13" x14ac:dyDescent="0.25">
      <c r="A161" s="10"/>
      <c r="B161" s="10"/>
      <c r="C161" s="10"/>
      <c r="D161" s="11"/>
      <c r="E161" s="12"/>
      <c r="F161" s="13"/>
      <c r="G161" s="10"/>
      <c r="H161" s="10"/>
      <c r="I161" s="14" t="str">
        <f>IF($D161="","",IF(ISNUMBER($D161),$D161-TODAY(),"Check date"))</f>
        <v/>
      </c>
      <c r="J161" s="15" t="str">
        <f>IF(OR($A161="",$D161=""),"",IF(NOT(ISNUMBER($I161)),"Check date",IF($I161&lt;0,"Expired",IF($I161&lt;=Settings!$B$3,"Critical",IF($I161&lt;=Settings!$B$4,"Near expiry","OK")))))</f>
        <v/>
      </c>
      <c r="K161" s="16" t="str">
        <f>IF(OR($E161="",$F161=""),"",IF(AND(ISNUMBER($E161),ISNUMBER($F161)),$E161*$F161,"Check"))</f>
        <v/>
      </c>
      <c r="L161" s="17" t="str">
        <f>IF(OR($A161="",$D161="",$E161=""),"",IF(NOT(ISNUMBER($D161)),"",IF($D161&lt;TODAY(),"Do not sell",IF(N($E161)&lt;=0,"",COUNTIFS($A$2:$A$501,$A161,$D$2:$D$501,"&lt;"&amp;$D161,$D$2:$D$501,"&gt;="&amp;TODAY(),$E$2:$E$501,"&gt;0")+1))))</f>
        <v/>
      </c>
      <c r="M161" s="15" t="str">
        <f>IF($J161="Check date","Enter the expiry as a date",IF($J161="Expired","Take off the shelf: return or write off",IF($J161="Critical","Return now or sell first",IF($J161="Near expiry","Sell first; check the return window",""))))</f>
        <v/>
      </c>
    </row>
    <row r="162" spans="1:13" x14ac:dyDescent="0.25">
      <c r="A162" s="10"/>
      <c r="B162" s="10"/>
      <c r="C162" s="10"/>
      <c r="D162" s="11"/>
      <c r="E162" s="12"/>
      <c r="F162" s="13"/>
      <c r="G162" s="10"/>
      <c r="H162" s="10"/>
      <c r="I162" s="14" t="str">
        <f>IF($D162="","",IF(ISNUMBER($D162),$D162-TODAY(),"Check date"))</f>
        <v/>
      </c>
      <c r="J162" s="15" t="str">
        <f>IF(OR($A162="",$D162=""),"",IF(NOT(ISNUMBER($I162)),"Check date",IF($I162&lt;0,"Expired",IF($I162&lt;=Settings!$B$3,"Critical",IF($I162&lt;=Settings!$B$4,"Near expiry","OK")))))</f>
        <v/>
      </c>
      <c r="K162" s="16" t="str">
        <f>IF(OR($E162="",$F162=""),"",IF(AND(ISNUMBER($E162),ISNUMBER($F162)),$E162*$F162,"Check"))</f>
        <v/>
      </c>
      <c r="L162" s="17" t="str">
        <f>IF(OR($A162="",$D162="",$E162=""),"",IF(NOT(ISNUMBER($D162)),"",IF($D162&lt;TODAY(),"Do not sell",IF(N($E162)&lt;=0,"",COUNTIFS($A$2:$A$501,$A162,$D$2:$D$501,"&lt;"&amp;$D162,$D$2:$D$501,"&gt;="&amp;TODAY(),$E$2:$E$501,"&gt;0")+1))))</f>
        <v/>
      </c>
      <c r="M162" s="15" t="str">
        <f>IF($J162="Check date","Enter the expiry as a date",IF($J162="Expired","Take off the shelf: return or write off",IF($J162="Critical","Return now or sell first",IF($J162="Near expiry","Sell first; check the return window",""))))</f>
        <v/>
      </c>
    </row>
    <row r="163" spans="1:13" x14ac:dyDescent="0.25">
      <c r="A163" s="10"/>
      <c r="B163" s="10"/>
      <c r="C163" s="10"/>
      <c r="D163" s="11"/>
      <c r="E163" s="12"/>
      <c r="F163" s="13"/>
      <c r="G163" s="10"/>
      <c r="H163" s="10"/>
      <c r="I163" s="14" t="str">
        <f>IF($D163="","",IF(ISNUMBER($D163),$D163-TODAY(),"Check date"))</f>
        <v/>
      </c>
      <c r="J163" s="15" t="str">
        <f>IF(OR($A163="",$D163=""),"",IF(NOT(ISNUMBER($I163)),"Check date",IF($I163&lt;0,"Expired",IF($I163&lt;=Settings!$B$3,"Critical",IF($I163&lt;=Settings!$B$4,"Near expiry","OK")))))</f>
        <v/>
      </c>
      <c r="K163" s="16" t="str">
        <f>IF(OR($E163="",$F163=""),"",IF(AND(ISNUMBER($E163),ISNUMBER($F163)),$E163*$F163,"Check"))</f>
        <v/>
      </c>
      <c r="L163" s="17" t="str">
        <f>IF(OR($A163="",$D163="",$E163=""),"",IF(NOT(ISNUMBER($D163)),"",IF($D163&lt;TODAY(),"Do not sell",IF(N($E163)&lt;=0,"",COUNTIFS($A$2:$A$501,$A163,$D$2:$D$501,"&lt;"&amp;$D163,$D$2:$D$501,"&gt;="&amp;TODAY(),$E$2:$E$501,"&gt;0")+1))))</f>
        <v/>
      </c>
      <c r="M163" s="15" t="str">
        <f>IF($J163="Check date","Enter the expiry as a date",IF($J163="Expired","Take off the shelf: return or write off",IF($J163="Critical","Return now or sell first",IF($J163="Near expiry","Sell first; check the return window",""))))</f>
        <v/>
      </c>
    </row>
    <row r="164" spans="1:13" x14ac:dyDescent="0.25">
      <c r="A164" s="10"/>
      <c r="B164" s="10"/>
      <c r="C164" s="10"/>
      <c r="D164" s="11"/>
      <c r="E164" s="12"/>
      <c r="F164" s="13"/>
      <c r="G164" s="10"/>
      <c r="H164" s="10"/>
      <c r="I164" s="14" t="str">
        <f>IF($D164="","",IF(ISNUMBER($D164),$D164-TODAY(),"Check date"))</f>
        <v/>
      </c>
      <c r="J164" s="15" t="str">
        <f>IF(OR($A164="",$D164=""),"",IF(NOT(ISNUMBER($I164)),"Check date",IF($I164&lt;0,"Expired",IF($I164&lt;=Settings!$B$3,"Critical",IF($I164&lt;=Settings!$B$4,"Near expiry","OK")))))</f>
        <v/>
      </c>
      <c r="K164" s="16" t="str">
        <f>IF(OR($E164="",$F164=""),"",IF(AND(ISNUMBER($E164),ISNUMBER($F164)),$E164*$F164,"Check"))</f>
        <v/>
      </c>
      <c r="L164" s="17" t="str">
        <f>IF(OR($A164="",$D164="",$E164=""),"",IF(NOT(ISNUMBER($D164)),"",IF($D164&lt;TODAY(),"Do not sell",IF(N($E164)&lt;=0,"",COUNTIFS($A$2:$A$501,$A164,$D$2:$D$501,"&lt;"&amp;$D164,$D$2:$D$501,"&gt;="&amp;TODAY(),$E$2:$E$501,"&gt;0")+1))))</f>
        <v/>
      </c>
      <c r="M164" s="15" t="str">
        <f>IF($J164="Check date","Enter the expiry as a date",IF($J164="Expired","Take off the shelf: return or write off",IF($J164="Critical","Return now or sell first",IF($J164="Near expiry","Sell first; check the return window",""))))</f>
        <v/>
      </c>
    </row>
    <row r="165" spans="1:13" x14ac:dyDescent="0.25">
      <c r="A165" s="10"/>
      <c r="B165" s="10"/>
      <c r="C165" s="10"/>
      <c r="D165" s="11"/>
      <c r="E165" s="12"/>
      <c r="F165" s="13"/>
      <c r="G165" s="10"/>
      <c r="H165" s="10"/>
      <c r="I165" s="14" t="str">
        <f>IF($D165="","",IF(ISNUMBER($D165),$D165-TODAY(),"Check date"))</f>
        <v/>
      </c>
      <c r="J165" s="15" t="str">
        <f>IF(OR($A165="",$D165=""),"",IF(NOT(ISNUMBER($I165)),"Check date",IF($I165&lt;0,"Expired",IF($I165&lt;=Settings!$B$3,"Critical",IF($I165&lt;=Settings!$B$4,"Near expiry","OK")))))</f>
        <v/>
      </c>
      <c r="K165" s="16" t="str">
        <f>IF(OR($E165="",$F165=""),"",IF(AND(ISNUMBER($E165),ISNUMBER($F165)),$E165*$F165,"Check"))</f>
        <v/>
      </c>
      <c r="L165" s="17" t="str">
        <f>IF(OR($A165="",$D165="",$E165=""),"",IF(NOT(ISNUMBER($D165)),"",IF($D165&lt;TODAY(),"Do not sell",IF(N($E165)&lt;=0,"",COUNTIFS($A$2:$A$501,$A165,$D$2:$D$501,"&lt;"&amp;$D165,$D$2:$D$501,"&gt;="&amp;TODAY(),$E$2:$E$501,"&gt;0")+1))))</f>
        <v/>
      </c>
      <c r="M165" s="15" t="str">
        <f>IF($J165="Check date","Enter the expiry as a date",IF($J165="Expired","Take off the shelf: return or write off",IF($J165="Critical","Return now or sell first",IF($J165="Near expiry","Sell first; check the return window",""))))</f>
        <v/>
      </c>
    </row>
    <row r="166" spans="1:13" x14ac:dyDescent="0.25">
      <c r="A166" s="10"/>
      <c r="B166" s="10"/>
      <c r="C166" s="10"/>
      <c r="D166" s="11"/>
      <c r="E166" s="12"/>
      <c r="F166" s="13"/>
      <c r="G166" s="10"/>
      <c r="H166" s="10"/>
      <c r="I166" s="14" t="str">
        <f>IF($D166="","",IF(ISNUMBER($D166),$D166-TODAY(),"Check date"))</f>
        <v/>
      </c>
      <c r="J166" s="15" t="str">
        <f>IF(OR($A166="",$D166=""),"",IF(NOT(ISNUMBER($I166)),"Check date",IF($I166&lt;0,"Expired",IF($I166&lt;=Settings!$B$3,"Critical",IF($I166&lt;=Settings!$B$4,"Near expiry","OK")))))</f>
        <v/>
      </c>
      <c r="K166" s="16" t="str">
        <f>IF(OR($E166="",$F166=""),"",IF(AND(ISNUMBER($E166),ISNUMBER($F166)),$E166*$F166,"Check"))</f>
        <v/>
      </c>
      <c r="L166" s="17" t="str">
        <f>IF(OR($A166="",$D166="",$E166=""),"",IF(NOT(ISNUMBER($D166)),"",IF($D166&lt;TODAY(),"Do not sell",IF(N($E166)&lt;=0,"",COUNTIFS($A$2:$A$501,$A166,$D$2:$D$501,"&lt;"&amp;$D166,$D$2:$D$501,"&gt;="&amp;TODAY(),$E$2:$E$501,"&gt;0")+1))))</f>
        <v/>
      </c>
      <c r="M166" s="15" t="str">
        <f>IF($J166="Check date","Enter the expiry as a date",IF($J166="Expired","Take off the shelf: return or write off",IF($J166="Critical","Return now or sell first",IF($J166="Near expiry","Sell first; check the return window",""))))</f>
        <v/>
      </c>
    </row>
    <row r="167" spans="1:13" x14ac:dyDescent="0.25">
      <c r="A167" s="10"/>
      <c r="B167" s="10"/>
      <c r="C167" s="10"/>
      <c r="D167" s="11"/>
      <c r="E167" s="12"/>
      <c r="F167" s="13"/>
      <c r="G167" s="10"/>
      <c r="H167" s="10"/>
      <c r="I167" s="14" t="str">
        <f>IF($D167="","",IF(ISNUMBER($D167),$D167-TODAY(),"Check date"))</f>
        <v/>
      </c>
      <c r="J167" s="15" t="str">
        <f>IF(OR($A167="",$D167=""),"",IF(NOT(ISNUMBER($I167)),"Check date",IF($I167&lt;0,"Expired",IF($I167&lt;=Settings!$B$3,"Critical",IF($I167&lt;=Settings!$B$4,"Near expiry","OK")))))</f>
        <v/>
      </c>
      <c r="K167" s="16" t="str">
        <f>IF(OR($E167="",$F167=""),"",IF(AND(ISNUMBER($E167),ISNUMBER($F167)),$E167*$F167,"Check"))</f>
        <v/>
      </c>
      <c r="L167" s="17" t="str">
        <f>IF(OR($A167="",$D167="",$E167=""),"",IF(NOT(ISNUMBER($D167)),"",IF($D167&lt;TODAY(),"Do not sell",IF(N($E167)&lt;=0,"",COUNTIFS($A$2:$A$501,$A167,$D$2:$D$501,"&lt;"&amp;$D167,$D$2:$D$501,"&gt;="&amp;TODAY(),$E$2:$E$501,"&gt;0")+1))))</f>
        <v/>
      </c>
      <c r="M167" s="15" t="str">
        <f>IF($J167="Check date","Enter the expiry as a date",IF($J167="Expired","Take off the shelf: return or write off",IF($J167="Critical","Return now or sell first",IF($J167="Near expiry","Sell first; check the return window",""))))</f>
        <v/>
      </c>
    </row>
    <row r="168" spans="1:13" x14ac:dyDescent="0.25">
      <c r="A168" s="10"/>
      <c r="B168" s="10"/>
      <c r="C168" s="10"/>
      <c r="D168" s="11"/>
      <c r="E168" s="12"/>
      <c r="F168" s="13"/>
      <c r="G168" s="10"/>
      <c r="H168" s="10"/>
      <c r="I168" s="14" t="str">
        <f>IF($D168="","",IF(ISNUMBER($D168),$D168-TODAY(),"Check date"))</f>
        <v/>
      </c>
      <c r="J168" s="15" t="str">
        <f>IF(OR($A168="",$D168=""),"",IF(NOT(ISNUMBER($I168)),"Check date",IF($I168&lt;0,"Expired",IF($I168&lt;=Settings!$B$3,"Critical",IF($I168&lt;=Settings!$B$4,"Near expiry","OK")))))</f>
        <v/>
      </c>
      <c r="K168" s="16" t="str">
        <f>IF(OR($E168="",$F168=""),"",IF(AND(ISNUMBER($E168),ISNUMBER($F168)),$E168*$F168,"Check"))</f>
        <v/>
      </c>
      <c r="L168" s="17" t="str">
        <f>IF(OR($A168="",$D168="",$E168=""),"",IF(NOT(ISNUMBER($D168)),"",IF($D168&lt;TODAY(),"Do not sell",IF(N($E168)&lt;=0,"",COUNTIFS($A$2:$A$501,$A168,$D$2:$D$501,"&lt;"&amp;$D168,$D$2:$D$501,"&gt;="&amp;TODAY(),$E$2:$E$501,"&gt;0")+1))))</f>
        <v/>
      </c>
      <c r="M168" s="15" t="str">
        <f>IF($J168="Check date","Enter the expiry as a date",IF($J168="Expired","Take off the shelf: return or write off",IF($J168="Critical","Return now or sell first",IF($J168="Near expiry","Sell first; check the return window",""))))</f>
        <v/>
      </c>
    </row>
    <row r="169" spans="1:13" x14ac:dyDescent="0.25">
      <c r="A169" s="10"/>
      <c r="B169" s="10"/>
      <c r="C169" s="10"/>
      <c r="D169" s="11"/>
      <c r="E169" s="12"/>
      <c r="F169" s="13"/>
      <c r="G169" s="10"/>
      <c r="H169" s="10"/>
      <c r="I169" s="14" t="str">
        <f>IF($D169="","",IF(ISNUMBER($D169),$D169-TODAY(),"Check date"))</f>
        <v/>
      </c>
      <c r="J169" s="15" t="str">
        <f>IF(OR($A169="",$D169=""),"",IF(NOT(ISNUMBER($I169)),"Check date",IF($I169&lt;0,"Expired",IF($I169&lt;=Settings!$B$3,"Critical",IF($I169&lt;=Settings!$B$4,"Near expiry","OK")))))</f>
        <v/>
      </c>
      <c r="K169" s="16" t="str">
        <f>IF(OR($E169="",$F169=""),"",IF(AND(ISNUMBER($E169),ISNUMBER($F169)),$E169*$F169,"Check"))</f>
        <v/>
      </c>
      <c r="L169" s="17" t="str">
        <f>IF(OR($A169="",$D169="",$E169=""),"",IF(NOT(ISNUMBER($D169)),"",IF($D169&lt;TODAY(),"Do not sell",IF(N($E169)&lt;=0,"",COUNTIFS($A$2:$A$501,$A169,$D$2:$D$501,"&lt;"&amp;$D169,$D$2:$D$501,"&gt;="&amp;TODAY(),$E$2:$E$501,"&gt;0")+1))))</f>
        <v/>
      </c>
      <c r="M169" s="15" t="str">
        <f>IF($J169="Check date","Enter the expiry as a date",IF($J169="Expired","Take off the shelf: return or write off",IF($J169="Critical","Return now or sell first",IF($J169="Near expiry","Sell first; check the return window",""))))</f>
        <v/>
      </c>
    </row>
    <row r="170" spans="1:13" x14ac:dyDescent="0.25">
      <c r="A170" s="10"/>
      <c r="B170" s="10"/>
      <c r="C170" s="10"/>
      <c r="D170" s="11"/>
      <c r="E170" s="12"/>
      <c r="F170" s="13"/>
      <c r="G170" s="10"/>
      <c r="H170" s="10"/>
      <c r="I170" s="14" t="str">
        <f>IF($D170="","",IF(ISNUMBER($D170),$D170-TODAY(),"Check date"))</f>
        <v/>
      </c>
      <c r="J170" s="15" t="str">
        <f>IF(OR($A170="",$D170=""),"",IF(NOT(ISNUMBER($I170)),"Check date",IF($I170&lt;0,"Expired",IF($I170&lt;=Settings!$B$3,"Critical",IF($I170&lt;=Settings!$B$4,"Near expiry","OK")))))</f>
        <v/>
      </c>
      <c r="K170" s="16" t="str">
        <f>IF(OR($E170="",$F170=""),"",IF(AND(ISNUMBER($E170),ISNUMBER($F170)),$E170*$F170,"Check"))</f>
        <v/>
      </c>
      <c r="L170" s="17" t="str">
        <f>IF(OR($A170="",$D170="",$E170=""),"",IF(NOT(ISNUMBER($D170)),"",IF($D170&lt;TODAY(),"Do not sell",IF(N($E170)&lt;=0,"",COUNTIFS($A$2:$A$501,$A170,$D$2:$D$501,"&lt;"&amp;$D170,$D$2:$D$501,"&gt;="&amp;TODAY(),$E$2:$E$501,"&gt;0")+1))))</f>
        <v/>
      </c>
      <c r="M170" s="15" t="str">
        <f>IF($J170="Check date","Enter the expiry as a date",IF($J170="Expired","Take off the shelf: return or write off",IF($J170="Critical","Return now or sell first",IF($J170="Near expiry","Sell first; check the return window",""))))</f>
        <v/>
      </c>
    </row>
    <row r="171" spans="1:13" x14ac:dyDescent="0.25">
      <c r="A171" s="10"/>
      <c r="B171" s="10"/>
      <c r="C171" s="10"/>
      <c r="D171" s="11"/>
      <c r="E171" s="12"/>
      <c r="F171" s="13"/>
      <c r="G171" s="10"/>
      <c r="H171" s="10"/>
      <c r="I171" s="14" t="str">
        <f>IF($D171="","",IF(ISNUMBER($D171),$D171-TODAY(),"Check date"))</f>
        <v/>
      </c>
      <c r="J171" s="15" t="str">
        <f>IF(OR($A171="",$D171=""),"",IF(NOT(ISNUMBER($I171)),"Check date",IF($I171&lt;0,"Expired",IF($I171&lt;=Settings!$B$3,"Critical",IF($I171&lt;=Settings!$B$4,"Near expiry","OK")))))</f>
        <v/>
      </c>
      <c r="K171" s="16" t="str">
        <f>IF(OR($E171="",$F171=""),"",IF(AND(ISNUMBER($E171),ISNUMBER($F171)),$E171*$F171,"Check"))</f>
        <v/>
      </c>
      <c r="L171" s="17" t="str">
        <f>IF(OR($A171="",$D171="",$E171=""),"",IF(NOT(ISNUMBER($D171)),"",IF($D171&lt;TODAY(),"Do not sell",IF(N($E171)&lt;=0,"",COUNTIFS($A$2:$A$501,$A171,$D$2:$D$501,"&lt;"&amp;$D171,$D$2:$D$501,"&gt;="&amp;TODAY(),$E$2:$E$501,"&gt;0")+1))))</f>
        <v/>
      </c>
      <c r="M171" s="15" t="str">
        <f>IF($J171="Check date","Enter the expiry as a date",IF($J171="Expired","Take off the shelf: return or write off",IF($J171="Critical","Return now or sell first",IF($J171="Near expiry","Sell first; check the return window",""))))</f>
        <v/>
      </c>
    </row>
    <row r="172" spans="1:13" x14ac:dyDescent="0.25">
      <c r="A172" s="10"/>
      <c r="B172" s="10"/>
      <c r="C172" s="10"/>
      <c r="D172" s="11"/>
      <c r="E172" s="12"/>
      <c r="F172" s="13"/>
      <c r="G172" s="10"/>
      <c r="H172" s="10"/>
      <c r="I172" s="14" t="str">
        <f>IF($D172="","",IF(ISNUMBER($D172),$D172-TODAY(),"Check date"))</f>
        <v/>
      </c>
      <c r="J172" s="15" t="str">
        <f>IF(OR($A172="",$D172=""),"",IF(NOT(ISNUMBER($I172)),"Check date",IF($I172&lt;0,"Expired",IF($I172&lt;=Settings!$B$3,"Critical",IF($I172&lt;=Settings!$B$4,"Near expiry","OK")))))</f>
        <v/>
      </c>
      <c r="K172" s="16" t="str">
        <f>IF(OR($E172="",$F172=""),"",IF(AND(ISNUMBER($E172),ISNUMBER($F172)),$E172*$F172,"Check"))</f>
        <v/>
      </c>
      <c r="L172" s="17" t="str">
        <f>IF(OR($A172="",$D172="",$E172=""),"",IF(NOT(ISNUMBER($D172)),"",IF($D172&lt;TODAY(),"Do not sell",IF(N($E172)&lt;=0,"",COUNTIFS($A$2:$A$501,$A172,$D$2:$D$501,"&lt;"&amp;$D172,$D$2:$D$501,"&gt;="&amp;TODAY(),$E$2:$E$501,"&gt;0")+1))))</f>
        <v/>
      </c>
      <c r="M172" s="15" t="str">
        <f>IF($J172="Check date","Enter the expiry as a date",IF($J172="Expired","Take off the shelf: return or write off",IF($J172="Critical","Return now or sell first",IF($J172="Near expiry","Sell first; check the return window",""))))</f>
        <v/>
      </c>
    </row>
    <row r="173" spans="1:13" x14ac:dyDescent="0.25">
      <c r="A173" s="10"/>
      <c r="B173" s="10"/>
      <c r="C173" s="10"/>
      <c r="D173" s="11"/>
      <c r="E173" s="12"/>
      <c r="F173" s="13"/>
      <c r="G173" s="10"/>
      <c r="H173" s="10"/>
      <c r="I173" s="14" t="str">
        <f>IF($D173="","",IF(ISNUMBER($D173),$D173-TODAY(),"Check date"))</f>
        <v/>
      </c>
      <c r="J173" s="15" t="str">
        <f>IF(OR($A173="",$D173=""),"",IF(NOT(ISNUMBER($I173)),"Check date",IF($I173&lt;0,"Expired",IF($I173&lt;=Settings!$B$3,"Critical",IF($I173&lt;=Settings!$B$4,"Near expiry","OK")))))</f>
        <v/>
      </c>
      <c r="K173" s="16" t="str">
        <f>IF(OR($E173="",$F173=""),"",IF(AND(ISNUMBER($E173),ISNUMBER($F173)),$E173*$F173,"Check"))</f>
        <v/>
      </c>
      <c r="L173" s="17" t="str">
        <f>IF(OR($A173="",$D173="",$E173=""),"",IF(NOT(ISNUMBER($D173)),"",IF($D173&lt;TODAY(),"Do not sell",IF(N($E173)&lt;=0,"",COUNTIFS($A$2:$A$501,$A173,$D$2:$D$501,"&lt;"&amp;$D173,$D$2:$D$501,"&gt;="&amp;TODAY(),$E$2:$E$501,"&gt;0")+1))))</f>
        <v/>
      </c>
      <c r="M173" s="15" t="str">
        <f>IF($J173="Check date","Enter the expiry as a date",IF($J173="Expired","Take off the shelf: return or write off",IF($J173="Critical","Return now or sell first",IF($J173="Near expiry","Sell first; check the return window",""))))</f>
        <v/>
      </c>
    </row>
    <row r="174" spans="1:13" x14ac:dyDescent="0.25">
      <c r="A174" s="10"/>
      <c r="B174" s="10"/>
      <c r="C174" s="10"/>
      <c r="D174" s="11"/>
      <c r="E174" s="12"/>
      <c r="F174" s="13"/>
      <c r="G174" s="10"/>
      <c r="H174" s="10"/>
      <c r="I174" s="14" t="str">
        <f>IF($D174="","",IF(ISNUMBER($D174),$D174-TODAY(),"Check date"))</f>
        <v/>
      </c>
      <c r="J174" s="15" t="str">
        <f>IF(OR($A174="",$D174=""),"",IF(NOT(ISNUMBER($I174)),"Check date",IF($I174&lt;0,"Expired",IF($I174&lt;=Settings!$B$3,"Critical",IF($I174&lt;=Settings!$B$4,"Near expiry","OK")))))</f>
        <v/>
      </c>
      <c r="K174" s="16" t="str">
        <f>IF(OR($E174="",$F174=""),"",IF(AND(ISNUMBER($E174),ISNUMBER($F174)),$E174*$F174,"Check"))</f>
        <v/>
      </c>
      <c r="L174" s="17" t="str">
        <f>IF(OR($A174="",$D174="",$E174=""),"",IF(NOT(ISNUMBER($D174)),"",IF($D174&lt;TODAY(),"Do not sell",IF(N($E174)&lt;=0,"",COUNTIFS($A$2:$A$501,$A174,$D$2:$D$501,"&lt;"&amp;$D174,$D$2:$D$501,"&gt;="&amp;TODAY(),$E$2:$E$501,"&gt;0")+1))))</f>
        <v/>
      </c>
      <c r="M174" s="15" t="str">
        <f>IF($J174="Check date","Enter the expiry as a date",IF($J174="Expired","Take off the shelf: return or write off",IF($J174="Critical","Return now or sell first",IF($J174="Near expiry","Sell first; check the return window",""))))</f>
        <v/>
      </c>
    </row>
    <row r="175" spans="1:13" x14ac:dyDescent="0.25">
      <c r="A175" s="10"/>
      <c r="B175" s="10"/>
      <c r="C175" s="10"/>
      <c r="D175" s="11"/>
      <c r="E175" s="12"/>
      <c r="F175" s="13"/>
      <c r="G175" s="10"/>
      <c r="H175" s="10"/>
      <c r="I175" s="14" t="str">
        <f>IF($D175="","",IF(ISNUMBER($D175),$D175-TODAY(),"Check date"))</f>
        <v/>
      </c>
      <c r="J175" s="15" t="str">
        <f>IF(OR($A175="",$D175=""),"",IF(NOT(ISNUMBER($I175)),"Check date",IF($I175&lt;0,"Expired",IF($I175&lt;=Settings!$B$3,"Critical",IF($I175&lt;=Settings!$B$4,"Near expiry","OK")))))</f>
        <v/>
      </c>
      <c r="K175" s="16" t="str">
        <f>IF(OR($E175="",$F175=""),"",IF(AND(ISNUMBER($E175),ISNUMBER($F175)),$E175*$F175,"Check"))</f>
        <v/>
      </c>
      <c r="L175" s="17" t="str">
        <f>IF(OR($A175="",$D175="",$E175=""),"",IF(NOT(ISNUMBER($D175)),"",IF($D175&lt;TODAY(),"Do not sell",IF(N($E175)&lt;=0,"",COUNTIFS($A$2:$A$501,$A175,$D$2:$D$501,"&lt;"&amp;$D175,$D$2:$D$501,"&gt;="&amp;TODAY(),$E$2:$E$501,"&gt;0")+1))))</f>
        <v/>
      </c>
      <c r="M175" s="15" t="str">
        <f>IF($J175="Check date","Enter the expiry as a date",IF($J175="Expired","Take off the shelf: return or write off",IF($J175="Critical","Return now or sell first",IF($J175="Near expiry","Sell first; check the return window",""))))</f>
        <v/>
      </c>
    </row>
    <row r="176" spans="1:13" x14ac:dyDescent="0.25">
      <c r="A176" s="10"/>
      <c r="B176" s="10"/>
      <c r="C176" s="10"/>
      <c r="D176" s="11"/>
      <c r="E176" s="12"/>
      <c r="F176" s="13"/>
      <c r="G176" s="10"/>
      <c r="H176" s="10"/>
      <c r="I176" s="14" t="str">
        <f>IF($D176="","",IF(ISNUMBER($D176),$D176-TODAY(),"Check date"))</f>
        <v/>
      </c>
      <c r="J176" s="15" t="str">
        <f>IF(OR($A176="",$D176=""),"",IF(NOT(ISNUMBER($I176)),"Check date",IF($I176&lt;0,"Expired",IF($I176&lt;=Settings!$B$3,"Critical",IF($I176&lt;=Settings!$B$4,"Near expiry","OK")))))</f>
        <v/>
      </c>
      <c r="K176" s="16" t="str">
        <f>IF(OR($E176="",$F176=""),"",IF(AND(ISNUMBER($E176),ISNUMBER($F176)),$E176*$F176,"Check"))</f>
        <v/>
      </c>
      <c r="L176" s="17" t="str">
        <f>IF(OR($A176="",$D176="",$E176=""),"",IF(NOT(ISNUMBER($D176)),"",IF($D176&lt;TODAY(),"Do not sell",IF(N($E176)&lt;=0,"",COUNTIFS($A$2:$A$501,$A176,$D$2:$D$501,"&lt;"&amp;$D176,$D$2:$D$501,"&gt;="&amp;TODAY(),$E$2:$E$501,"&gt;0")+1))))</f>
        <v/>
      </c>
      <c r="M176" s="15" t="str">
        <f>IF($J176="Check date","Enter the expiry as a date",IF($J176="Expired","Take off the shelf: return or write off",IF($J176="Critical","Return now or sell first",IF($J176="Near expiry","Sell first; check the return window",""))))</f>
        <v/>
      </c>
    </row>
    <row r="177" spans="1:13" x14ac:dyDescent="0.25">
      <c r="A177" s="10"/>
      <c r="B177" s="10"/>
      <c r="C177" s="10"/>
      <c r="D177" s="11"/>
      <c r="E177" s="12"/>
      <c r="F177" s="13"/>
      <c r="G177" s="10"/>
      <c r="H177" s="10"/>
      <c r="I177" s="14" t="str">
        <f>IF($D177="","",IF(ISNUMBER($D177),$D177-TODAY(),"Check date"))</f>
        <v/>
      </c>
      <c r="J177" s="15" t="str">
        <f>IF(OR($A177="",$D177=""),"",IF(NOT(ISNUMBER($I177)),"Check date",IF($I177&lt;0,"Expired",IF($I177&lt;=Settings!$B$3,"Critical",IF($I177&lt;=Settings!$B$4,"Near expiry","OK")))))</f>
        <v/>
      </c>
      <c r="K177" s="16" t="str">
        <f>IF(OR($E177="",$F177=""),"",IF(AND(ISNUMBER($E177),ISNUMBER($F177)),$E177*$F177,"Check"))</f>
        <v/>
      </c>
      <c r="L177" s="17" t="str">
        <f>IF(OR($A177="",$D177="",$E177=""),"",IF(NOT(ISNUMBER($D177)),"",IF($D177&lt;TODAY(),"Do not sell",IF(N($E177)&lt;=0,"",COUNTIFS($A$2:$A$501,$A177,$D$2:$D$501,"&lt;"&amp;$D177,$D$2:$D$501,"&gt;="&amp;TODAY(),$E$2:$E$501,"&gt;0")+1))))</f>
        <v/>
      </c>
      <c r="M177" s="15" t="str">
        <f>IF($J177="Check date","Enter the expiry as a date",IF($J177="Expired","Take off the shelf: return or write off",IF($J177="Critical","Return now or sell first",IF($J177="Near expiry","Sell first; check the return window",""))))</f>
        <v/>
      </c>
    </row>
    <row r="178" spans="1:13" x14ac:dyDescent="0.25">
      <c r="A178" s="10"/>
      <c r="B178" s="10"/>
      <c r="C178" s="10"/>
      <c r="D178" s="11"/>
      <c r="E178" s="12"/>
      <c r="F178" s="13"/>
      <c r="G178" s="10"/>
      <c r="H178" s="10"/>
      <c r="I178" s="14" t="str">
        <f>IF($D178="","",IF(ISNUMBER($D178),$D178-TODAY(),"Check date"))</f>
        <v/>
      </c>
      <c r="J178" s="15" t="str">
        <f>IF(OR($A178="",$D178=""),"",IF(NOT(ISNUMBER($I178)),"Check date",IF($I178&lt;0,"Expired",IF($I178&lt;=Settings!$B$3,"Critical",IF($I178&lt;=Settings!$B$4,"Near expiry","OK")))))</f>
        <v/>
      </c>
      <c r="K178" s="16" t="str">
        <f>IF(OR($E178="",$F178=""),"",IF(AND(ISNUMBER($E178),ISNUMBER($F178)),$E178*$F178,"Check"))</f>
        <v/>
      </c>
      <c r="L178" s="17" t="str">
        <f>IF(OR($A178="",$D178="",$E178=""),"",IF(NOT(ISNUMBER($D178)),"",IF($D178&lt;TODAY(),"Do not sell",IF(N($E178)&lt;=0,"",COUNTIFS($A$2:$A$501,$A178,$D$2:$D$501,"&lt;"&amp;$D178,$D$2:$D$501,"&gt;="&amp;TODAY(),$E$2:$E$501,"&gt;0")+1))))</f>
        <v/>
      </c>
      <c r="M178" s="15" t="str">
        <f>IF($J178="Check date","Enter the expiry as a date",IF($J178="Expired","Take off the shelf: return or write off",IF($J178="Critical","Return now or sell first",IF($J178="Near expiry","Sell first; check the return window",""))))</f>
        <v/>
      </c>
    </row>
    <row r="179" spans="1:13" x14ac:dyDescent="0.25">
      <c r="A179" s="10"/>
      <c r="B179" s="10"/>
      <c r="C179" s="10"/>
      <c r="D179" s="11"/>
      <c r="E179" s="12"/>
      <c r="F179" s="13"/>
      <c r="G179" s="10"/>
      <c r="H179" s="10"/>
      <c r="I179" s="14" t="str">
        <f>IF($D179="","",IF(ISNUMBER($D179),$D179-TODAY(),"Check date"))</f>
        <v/>
      </c>
      <c r="J179" s="15" t="str">
        <f>IF(OR($A179="",$D179=""),"",IF(NOT(ISNUMBER($I179)),"Check date",IF($I179&lt;0,"Expired",IF($I179&lt;=Settings!$B$3,"Critical",IF($I179&lt;=Settings!$B$4,"Near expiry","OK")))))</f>
        <v/>
      </c>
      <c r="K179" s="16" t="str">
        <f>IF(OR($E179="",$F179=""),"",IF(AND(ISNUMBER($E179),ISNUMBER($F179)),$E179*$F179,"Check"))</f>
        <v/>
      </c>
      <c r="L179" s="17" t="str">
        <f>IF(OR($A179="",$D179="",$E179=""),"",IF(NOT(ISNUMBER($D179)),"",IF($D179&lt;TODAY(),"Do not sell",IF(N($E179)&lt;=0,"",COUNTIFS($A$2:$A$501,$A179,$D$2:$D$501,"&lt;"&amp;$D179,$D$2:$D$501,"&gt;="&amp;TODAY(),$E$2:$E$501,"&gt;0")+1))))</f>
        <v/>
      </c>
      <c r="M179" s="15" t="str">
        <f>IF($J179="Check date","Enter the expiry as a date",IF($J179="Expired","Take off the shelf: return or write off",IF($J179="Critical","Return now or sell first",IF($J179="Near expiry","Sell first; check the return window",""))))</f>
        <v/>
      </c>
    </row>
    <row r="180" spans="1:13" x14ac:dyDescent="0.25">
      <c r="A180" s="10"/>
      <c r="B180" s="10"/>
      <c r="C180" s="10"/>
      <c r="D180" s="11"/>
      <c r="E180" s="12"/>
      <c r="F180" s="13"/>
      <c r="G180" s="10"/>
      <c r="H180" s="10"/>
      <c r="I180" s="14" t="str">
        <f>IF($D180="","",IF(ISNUMBER($D180),$D180-TODAY(),"Check date"))</f>
        <v/>
      </c>
      <c r="J180" s="15" t="str">
        <f>IF(OR($A180="",$D180=""),"",IF(NOT(ISNUMBER($I180)),"Check date",IF($I180&lt;0,"Expired",IF($I180&lt;=Settings!$B$3,"Critical",IF($I180&lt;=Settings!$B$4,"Near expiry","OK")))))</f>
        <v/>
      </c>
      <c r="K180" s="16" t="str">
        <f>IF(OR($E180="",$F180=""),"",IF(AND(ISNUMBER($E180),ISNUMBER($F180)),$E180*$F180,"Check"))</f>
        <v/>
      </c>
      <c r="L180" s="17" t="str">
        <f>IF(OR($A180="",$D180="",$E180=""),"",IF(NOT(ISNUMBER($D180)),"",IF($D180&lt;TODAY(),"Do not sell",IF(N($E180)&lt;=0,"",COUNTIFS($A$2:$A$501,$A180,$D$2:$D$501,"&lt;"&amp;$D180,$D$2:$D$501,"&gt;="&amp;TODAY(),$E$2:$E$501,"&gt;0")+1))))</f>
        <v/>
      </c>
      <c r="M180" s="15" t="str">
        <f>IF($J180="Check date","Enter the expiry as a date",IF($J180="Expired","Take off the shelf: return or write off",IF($J180="Critical","Return now or sell first",IF($J180="Near expiry","Sell first; check the return window",""))))</f>
        <v/>
      </c>
    </row>
    <row r="181" spans="1:13" x14ac:dyDescent="0.25">
      <c r="A181" s="10"/>
      <c r="B181" s="10"/>
      <c r="C181" s="10"/>
      <c r="D181" s="11"/>
      <c r="E181" s="12"/>
      <c r="F181" s="13"/>
      <c r="G181" s="10"/>
      <c r="H181" s="10"/>
      <c r="I181" s="14" t="str">
        <f>IF($D181="","",IF(ISNUMBER($D181),$D181-TODAY(),"Check date"))</f>
        <v/>
      </c>
      <c r="J181" s="15" t="str">
        <f>IF(OR($A181="",$D181=""),"",IF(NOT(ISNUMBER($I181)),"Check date",IF($I181&lt;0,"Expired",IF($I181&lt;=Settings!$B$3,"Critical",IF($I181&lt;=Settings!$B$4,"Near expiry","OK")))))</f>
        <v/>
      </c>
      <c r="K181" s="16" t="str">
        <f>IF(OR($E181="",$F181=""),"",IF(AND(ISNUMBER($E181),ISNUMBER($F181)),$E181*$F181,"Check"))</f>
        <v/>
      </c>
      <c r="L181" s="17" t="str">
        <f>IF(OR($A181="",$D181="",$E181=""),"",IF(NOT(ISNUMBER($D181)),"",IF($D181&lt;TODAY(),"Do not sell",IF(N($E181)&lt;=0,"",COUNTIFS($A$2:$A$501,$A181,$D$2:$D$501,"&lt;"&amp;$D181,$D$2:$D$501,"&gt;="&amp;TODAY(),$E$2:$E$501,"&gt;0")+1))))</f>
        <v/>
      </c>
      <c r="M181" s="15" t="str">
        <f>IF($J181="Check date","Enter the expiry as a date",IF($J181="Expired","Take off the shelf: return or write off",IF($J181="Critical","Return now or sell first",IF($J181="Near expiry","Sell first; check the return window",""))))</f>
        <v/>
      </c>
    </row>
    <row r="182" spans="1:13" x14ac:dyDescent="0.25">
      <c r="A182" s="10"/>
      <c r="B182" s="10"/>
      <c r="C182" s="10"/>
      <c r="D182" s="11"/>
      <c r="E182" s="12"/>
      <c r="F182" s="13"/>
      <c r="G182" s="10"/>
      <c r="H182" s="10"/>
      <c r="I182" s="14" t="str">
        <f>IF($D182="","",IF(ISNUMBER($D182),$D182-TODAY(),"Check date"))</f>
        <v/>
      </c>
      <c r="J182" s="15" t="str">
        <f>IF(OR($A182="",$D182=""),"",IF(NOT(ISNUMBER($I182)),"Check date",IF($I182&lt;0,"Expired",IF($I182&lt;=Settings!$B$3,"Critical",IF($I182&lt;=Settings!$B$4,"Near expiry","OK")))))</f>
        <v/>
      </c>
      <c r="K182" s="16" t="str">
        <f>IF(OR($E182="",$F182=""),"",IF(AND(ISNUMBER($E182),ISNUMBER($F182)),$E182*$F182,"Check"))</f>
        <v/>
      </c>
      <c r="L182" s="17" t="str">
        <f>IF(OR($A182="",$D182="",$E182=""),"",IF(NOT(ISNUMBER($D182)),"",IF($D182&lt;TODAY(),"Do not sell",IF(N($E182)&lt;=0,"",COUNTIFS($A$2:$A$501,$A182,$D$2:$D$501,"&lt;"&amp;$D182,$D$2:$D$501,"&gt;="&amp;TODAY(),$E$2:$E$501,"&gt;0")+1))))</f>
        <v/>
      </c>
      <c r="M182" s="15" t="str">
        <f>IF($J182="Check date","Enter the expiry as a date",IF($J182="Expired","Take off the shelf: return or write off",IF($J182="Critical","Return now or sell first",IF($J182="Near expiry","Sell first; check the return window",""))))</f>
        <v/>
      </c>
    </row>
    <row r="183" spans="1:13" x14ac:dyDescent="0.25">
      <c r="A183" s="10"/>
      <c r="B183" s="10"/>
      <c r="C183" s="10"/>
      <c r="D183" s="11"/>
      <c r="E183" s="12"/>
      <c r="F183" s="13"/>
      <c r="G183" s="10"/>
      <c r="H183" s="10"/>
      <c r="I183" s="14" t="str">
        <f>IF($D183="","",IF(ISNUMBER($D183),$D183-TODAY(),"Check date"))</f>
        <v/>
      </c>
      <c r="J183" s="15" t="str">
        <f>IF(OR($A183="",$D183=""),"",IF(NOT(ISNUMBER($I183)),"Check date",IF($I183&lt;0,"Expired",IF($I183&lt;=Settings!$B$3,"Critical",IF($I183&lt;=Settings!$B$4,"Near expiry","OK")))))</f>
        <v/>
      </c>
      <c r="K183" s="16" t="str">
        <f>IF(OR($E183="",$F183=""),"",IF(AND(ISNUMBER($E183),ISNUMBER($F183)),$E183*$F183,"Check"))</f>
        <v/>
      </c>
      <c r="L183" s="17" t="str">
        <f>IF(OR($A183="",$D183="",$E183=""),"",IF(NOT(ISNUMBER($D183)),"",IF($D183&lt;TODAY(),"Do not sell",IF(N($E183)&lt;=0,"",COUNTIFS($A$2:$A$501,$A183,$D$2:$D$501,"&lt;"&amp;$D183,$D$2:$D$501,"&gt;="&amp;TODAY(),$E$2:$E$501,"&gt;0")+1))))</f>
        <v/>
      </c>
      <c r="M183" s="15" t="str">
        <f>IF($J183="Check date","Enter the expiry as a date",IF($J183="Expired","Take off the shelf: return or write off",IF($J183="Critical","Return now or sell first",IF($J183="Near expiry","Sell first; check the return window",""))))</f>
        <v/>
      </c>
    </row>
    <row r="184" spans="1:13" x14ac:dyDescent="0.25">
      <c r="A184" s="10"/>
      <c r="B184" s="10"/>
      <c r="C184" s="10"/>
      <c r="D184" s="11"/>
      <c r="E184" s="12"/>
      <c r="F184" s="13"/>
      <c r="G184" s="10"/>
      <c r="H184" s="10"/>
      <c r="I184" s="14" t="str">
        <f>IF($D184="","",IF(ISNUMBER($D184),$D184-TODAY(),"Check date"))</f>
        <v/>
      </c>
      <c r="J184" s="15" t="str">
        <f>IF(OR($A184="",$D184=""),"",IF(NOT(ISNUMBER($I184)),"Check date",IF($I184&lt;0,"Expired",IF($I184&lt;=Settings!$B$3,"Critical",IF($I184&lt;=Settings!$B$4,"Near expiry","OK")))))</f>
        <v/>
      </c>
      <c r="K184" s="16" t="str">
        <f>IF(OR($E184="",$F184=""),"",IF(AND(ISNUMBER($E184),ISNUMBER($F184)),$E184*$F184,"Check"))</f>
        <v/>
      </c>
      <c r="L184" s="17" t="str">
        <f>IF(OR($A184="",$D184="",$E184=""),"",IF(NOT(ISNUMBER($D184)),"",IF($D184&lt;TODAY(),"Do not sell",IF(N($E184)&lt;=0,"",COUNTIFS($A$2:$A$501,$A184,$D$2:$D$501,"&lt;"&amp;$D184,$D$2:$D$501,"&gt;="&amp;TODAY(),$E$2:$E$501,"&gt;0")+1))))</f>
        <v/>
      </c>
      <c r="M184" s="15" t="str">
        <f>IF($J184="Check date","Enter the expiry as a date",IF($J184="Expired","Take off the shelf: return or write off",IF($J184="Critical","Return now or sell first",IF($J184="Near expiry","Sell first; check the return window",""))))</f>
        <v/>
      </c>
    </row>
    <row r="185" spans="1:13" x14ac:dyDescent="0.25">
      <c r="A185" s="10"/>
      <c r="B185" s="10"/>
      <c r="C185" s="10"/>
      <c r="D185" s="11"/>
      <c r="E185" s="12"/>
      <c r="F185" s="13"/>
      <c r="G185" s="10"/>
      <c r="H185" s="10"/>
      <c r="I185" s="14" t="str">
        <f>IF($D185="","",IF(ISNUMBER($D185),$D185-TODAY(),"Check date"))</f>
        <v/>
      </c>
      <c r="J185" s="15" t="str">
        <f>IF(OR($A185="",$D185=""),"",IF(NOT(ISNUMBER($I185)),"Check date",IF($I185&lt;0,"Expired",IF($I185&lt;=Settings!$B$3,"Critical",IF($I185&lt;=Settings!$B$4,"Near expiry","OK")))))</f>
        <v/>
      </c>
      <c r="K185" s="16" t="str">
        <f>IF(OR($E185="",$F185=""),"",IF(AND(ISNUMBER($E185),ISNUMBER($F185)),$E185*$F185,"Check"))</f>
        <v/>
      </c>
      <c r="L185" s="17" t="str">
        <f>IF(OR($A185="",$D185="",$E185=""),"",IF(NOT(ISNUMBER($D185)),"",IF($D185&lt;TODAY(),"Do not sell",IF(N($E185)&lt;=0,"",COUNTIFS($A$2:$A$501,$A185,$D$2:$D$501,"&lt;"&amp;$D185,$D$2:$D$501,"&gt;="&amp;TODAY(),$E$2:$E$501,"&gt;0")+1))))</f>
        <v/>
      </c>
      <c r="M185" s="15" t="str">
        <f>IF($J185="Check date","Enter the expiry as a date",IF($J185="Expired","Take off the shelf: return or write off",IF($J185="Critical","Return now or sell first",IF($J185="Near expiry","Sell first; check the return window",""))))</f>
        <v/>
      </c>
    </row>
    <row r="186" spans="1:13" x14ac:dyDescent="0.25">
      <c r="A186" s="10"/>
      <c r="B186" s="10"/>
      <c r="C186" s="10"/>
      <c r="D186" s="11"/>
      <c r="E186" s="12"/>
      <c r="F186" s="13"/>
      <c r="G186" s="10"/>
      <c r="H186" s="10"/>
      <c r="I186" s="14" t="str">
        <f>IF($D186="","",IF(ISNUMBER($D186),$D186-TODAY(),"Check date"))</f>
        <v/>
      </c>
      <c r="J186" s="15" t="str">
        <f>IF(OR($A186="",$D186=""),"",IF(NOT(ISNUMBER($I186)),"Check date",IF($I186&lt;0,"Expired",IF($I186&lt;=Settings!$B$3,"Critical",IF($I186&lt;=Settings!$B$4,"Near expiry","OK")))))</f>
        <v/>
      </c>
      <c r="K186" s="16" t="str">
        <f>IF(OR($E186="",$F186=""),"",IF(AND(ISNUMBER($E186),ISNUMBER($F186)),$E186*$F186,"Check"))</f>
        <v/>
      </c>
      <c r="L186" s="17" t="str">
        <f>IF(OR($A186="",$D186="",$E186=""),"",IF(NOT(ISNUMBER($D186)),"",IF($D186&lt;TODAY(),"Do not sell",IF(N($E186)&lt;=0,"",COUNTIFS($A$2:$A$501,$A186,$D$2:$D$501,"&lt;"&amp;$D186,$D$2:$D$501,"&gt;="&amp;TODAY(),$E$2:$E$501,"&gt;0")+1))))</f>
        <v/>
      </c>
      <c r="M186" s="15" t="str">
        <f>IF($J186="Check date","Enter the expiry as a date",IF($J186="Expired","Take off the shelf: return or write off",IF($J186="Critical","Return now or sell first",IF($J186="Near expiry","Sell first; check the return window",""))))</f>
        <v/>
      </c>
    </row>
    <row r="187" spans="1:13" x14ac:dyDescent="0.25">
      <c r="A187" s="10"/>
      <c r="B187" s="10"/>
      <c r="C187" s="10"/>
      <c r="D187" s="11"/>
      <c r="E187" s="12"/>
      <c r="F187" s="13"/>
      <c r="G187" s="10"/>
      <c r="H187" s="10"/>
      <c r="I187" s="14" t="str">
        <f>IF($D187="","",IF(ISNUMBER($D187),$D187-TODAY(),"Check date"))</f>
        <v/>
      </c>
      <c r="J187" s="15" t="str">
        <f>IF(OR($A187="",$D187=""),"",IF(NOT(ISNUMBER($I187)),"Check date",IF($I187&lt;0,"Expired",IF($I187&lt;=Settings!$B$3,"Critical",IF($I187&lt;=Settings!$B$4,"Near expiry","OK")))))</f>
        <v/>
      </c>
      <c r="K187" s="16" t="str">
        <f>IF(OR($E187="",$F187=""),"",IF(AND(ISNUMBER($E187),ISNUMBER($F187)),$E187*$F187,"Check"))</f>
        <v/>
      </c>
      <c r="L187" s="17" t="str">
        <f>IF(OR($A187="",$D187="",$E187=""),"",IF(NOT(ISNUMBER($D187)),"",IF($D187&lt;TODAY(),"Do not sell",IF(N($E187)&lt;=0,"",COUNTIFS($A$2:$A$501,$A187,$D$2:$D$501,"&lt;"&amp;$D187,$D$2:$D$501,"&gt;="&amp;TODAY(),$E$2:$E$501,"&gt;0")+1))))</f>
        <v/>
      </c>
      <c r="M187" s="15" t="str">
        <f>IF($J187="Check date","Enter the expiry as a date",IF($J187="Expired","Take off the shelf: return or write off",IF($J187="Critical","Return now or sell first",IF($J187="Near expiry","Sell first; check the return window",""))))</f>
        <v/>
      </c>
    </row>
    <row r="188" spans="1:13" x14ac:dyDescent="0.25">
      <c r="A188" s="10"/>
      <c r="B188" s="10"/>
      <c r="C188" s="10"/>
      <c r="D188" s="11"/>
      <c r="E188" s="12"/>
      <c r="F188" s="13"/>
      <c r="G188" s="10"/>
      <c r="H188" s="10"/>
      <c r="I188" s="14" t="str">
        <f>IF($D188="","",IF(ISNUMBER($D188),$D188-TODAY(),"Check date"))</f>
        <v/>
      </c>
      <c r="J188" s="15" t="str">
        <f>IF(OR($A188="",$D188=""),"",IF(NOT(ISNUMBER($I188)),"Check date",IF($I188&lt;0,"Expired",IF($I188&lt;=Settings!$B$3,"Critical",IF($I188&lt;=Settings!$B$4,"Near expiry","OK")))))</f>
        <v/>
      </c>
      <c r="K188" s="16" t="str">
        <f>IF(OR($E188="",$F188=""),"",IF(AND(ISNUMBER($E188),ISNUMBER($F188)),$E188*$F188,"Check"))</f>
        <v/>
      </c>
      <c r="L188" s="17" t="str">
        <f>IF(OR($A188="",$D188="",$E188=""),"",IF(NOT(ISNUMBER($D188)),"",IF($D188&lt;TODAY(),"Do not sell",IF(N($E188)&lt;=0,"",COUNTIFS($A$2:$A$501,$A188,$D$2:$D$501,"&lt;"&amp;$D188,$D$2:$D$501,"&gt;="&amp;TODAY(),$E$2:$E$501,"&gt;0")+1))))</f>
        <v/>
      </c>
      <c r="M188" s="15" t="str">
        <f>IF($J188="Check date","Enter the expiry as a date",IF($J188="Expired","Take off the shelf: return or write off",IF($J188="Critical","Return now or sell first",IF($J188="Near expiry","Sell first; check the return window",""))))</f>
        <v/>
      </c>
    </row>
    <row r="189" spans="1:13" x14ac:dyDescent="0.25">
      <c r="A189" s="10"/>
      <c r="B189" s="10"/>
      <c r="C189" s="10"/>
      <c r="D189" s="11"/>
      <c r="E189" s="12"/>
      <c r="F189" s="13"/>
      <c r="G189" s="10"/>
      <c r="H189" s="10"/>
      <c r="I189" s="14" t="str">
        <f>IF($D189="","",IF(ISNUMBER($D189),$D189-TODAY(),"Check date"))</f>
        <v/>
      </c>
      <c r="J189" s="15" t="str">
        <f>IF(OR($A189="",$D189=""),"",IF(NOT(ISNUMBER($I189)),"Check date",IF($I189&lt;0,"Expired",IF($I189&lt;=Settings!$B$3,"Critical",IF($I189&lt;=Settings!$B$4,"Near expiry","OK")))))</f>
        <v/>
      </c>
      <c r="K189" s="16" t="str">
        <f>IF(OR($E189="",$F189=""),"",IF(AND(ISNUMBER($E189),ISNUMBER($F189)),$E189*$F189,"Check"))</f>
        <v/>
      </c>
      <c r="L189" s="17" t="str">
        <f>IF(OR($A189="",$D189="",$E189=""),"",IF(NOT(ISNUMBER($D189)),"",IF($D189&lt;TODAY(),"Do not sell",IF(N($E189)&lt;=0,"",COUNTIFS($A$2:$A$501,$A189,$D$2:$D$501,"&lt;"&amp;$D189,$D$2:$D$501,"&gt;="&amp;TODAY(),$E$2:$E$501,"&gt;0")+1))))</f>
        <v/>
      </c>
      <c r="M189" s="15" t="str">
        <f>IF($J189="Check date","Enter the expiry as a date",IF($J189="Expired","Take off the shelf: return or write off",IF($J189="Critical","Return now or sell first",IF($J189="Near expiry","Sell first; check the return window",""))))</f>
        <v/>
      </c>
    </row>
    <row r="190" spans="1:13" x14ac:dyDescent="0.25">
      <c r="A190" s="10"/>
      <c r="B190" s="10"/>
      <c r="C190" s="10"/>
      <c r="D190" s="11"/>
      <c r="E190" s="12"/>
      <c r="F190" s="13"/>
      <c r="G190" s="10"/>
      <c r="H190" s="10"/>
      <c r="I190" s="14" t="str">
        <f>IF($D190="","",IF(ISNUMBER($D190),$D190-TODAY(),"Check date"))</f>
        <v/>
      </c>
      <c r="J190" s="15" t="str">
        <f>IF(OR($A190="",$D190=""),"",IF(NOT(ISNUMBER($I190)),"Check date",IF($I190&lt;0,"Expired",IF($I190&lt;=Settings!$B$3,"Critical",IF($I190&lt;=Settings!$B$4,"Near expiry","OK")))))</f>
        <v/>
      </c>
      <c r="K190" s="16" t="str">
        <f>IF(OR($E190="",$F190=""),"",IF(AND(ISNUMBER($E190),ISNUMBER($F190)),$E190*$F190,"Check"))</f>
        <v/>
      </c>
      <c r="L190" s="17" t="str">
        <f>IF(OR($A190="",$D190="",$E190=""),"",IF(NOT(ISNUMBER($D190)),"",IF($D190&lt;TODAY(),"Do not sell",IF(N($E190)&lt;=0,"",COUNTIFS($A$2:$A$501,$A190,$D$2:$D$501,"&lt;"&amp;$D190,$D$2:$D$501,"&gt;="&amp;TODAY(),$E$2:$E$501,"&gt;0")+1))))</f>
        <v/>
      </c>
      <c r="M190" s="15" t="str">
        <f>IF($J190="Check date","Enter the expiry as a date",IF($J190="Expired","Take off the shelf: return or write off",IF($J190="Critical","Return now or sell first",IF($J190="Near expiry","Sell first; check the return window",""))))</f>
        <v/>
      </c>
    </row>
    <row r="191" spans="1:13" x14ac:dyDescent="0.25">
      <c r="A191" s="10"/>
      <c r="B191" s="10"/>
      <c r="C191" s="10"/>
      <c r="D191" s="11"/>
      <c r="E191" s="12"/>
      <c r="F191" s="13"/>
      <c r="G191" s="10"/>
      <c r="H191" s="10"/>
      <c r="I191" s="14" t="str">
        <f>IF($D191="","",IF(ISNUMBER($D191),$D191-TODAY(),"Check date"))</f>
        <v/>
      </c>
      <c r="J191" s="15" t="str">
        <f>IF(OR($A191="",$D191=""),"",IF(NOT(ISNUMBER($I191)),"Check date",IF($I191&lt;0,"Expired",IF($I191&lt;=Settings!$B$3,"Critical",IF($I191&lt;=Settings!$B$4,"Near expiry","OK")))))</f>
        <v/>
      </c>
      <c r="K191" s="16" t="str">
        <f>IF(OR($E191="",$F191=""),"",IF(AND(ISNUMBER($E191),ISNUMBER($F191)),$E191*$F191,"Check"))</f>
        <v/>
      </c>
      <c r="L191" s="17" t="str">
        <f>IF(OR($A191="",$D191="",$E191=""),"",IF(NOT(ISNUMBER($D191)),"",IF($D191&lt;TODAY(),"Do not sell",IF(N($E191)&lt;=0,"",COUNTIFS($A$2:$A$501,$A191,$D$2:$D$501,"&lt;"&amp;$D191,$D$2:$D$501,"&gt;="&amp;TODAY(),$E$2:$E$501,"&gt;0")+1))))</f>
        <v/>
      </c>
      <c r="M191" s="15" t="str">
        <f>IF($J191="Check date","Enter the expiry as a date",IF($J191="Expired","Take off the shelf: return or write off",IF($J191="Critical","Return now or sell first",IF($J191="Near expiry","Sell first; check the return window",""))))</f>
        <v/>
      </c>
    </row>
    <row r="192" spans="1:13" x14ac:dyDescent="0.25">
      <c r="A192" s="10"/>
      <c r="B192" s="10"/>
      <c r="C192" s="10"/>
      <c r="D192" s="11"/>
      <c r="E192" s="12"/>
      <c r="F192" s="13"/>
      <c r="G192" s="10"/>
      <c r="H192" s="10"/>
      <c r="I192" s="14" t="str">
        <f>IF($D192="","",IF(ISNUMBER($D192),$D192-TODAY(),"Check date"))</f>
        <v/>
      </c>
      <c r="J192" s="15" t="str">
        <f>IF(OR($A192="",$D192=""),"",IF(NOT(ISNUMBER($I192)),"Check date",IF($I192&lt;0,"Expired",IF($I192&lt;=Settings!$B$3,"Critical",IF($I192&lt;=Settings!$B$4,"Near expiry","OK")))))</f>
        <v/>
      </c>
      <c r="K192" s="16" t="str">
        <f>IF(OR($E192="",$F192=""),"",IF(AND(ISNUMBER($E192),ISNUMBER($F192)),$E192*$F192,"Check"))</f>
        <v/>
      </c>
      <c r="L192" s="17" t="str">
        <f>IF(OR($A192="",$D192="",$E192=""),"",IF(NOT(ISNUMBER($D192)),"",IF($D192&lt;TODAY(),"Do not sell",IF(N($E192)&lt;=0,"",COUNTIFS($A$2:$A$501,$A192,$D$2:$D$501,"&lt;"&amp;$D192,$D$2:$D$501,"&gt;="&amp;TODAY(),$E$2:$E$501,"&gt;0")+1))))</f>
        <v/>
      </c>
      <c r="M192" s="15" t="str">
        <f>IF($J192="Check date","Enter the expiry as a date",IF($J192="Expired","Take off the shelf: return or write off",IF($J192="Critical","Return now or sell first",IF($J192="Near expiry","Sell first; check the return window",""))))</f>
        <v/>
      </c>
    </row>
    <row r="193" spans="1:13" x14ac:dyDescent="0.25">
      <c r="A193" s="10"/>
      <c r="B193" s="10"/>
      <c r="C193" s="10"/>
      <c r="D193" s="11"/>
      <c r="E193" s="12"/>
      <c r="F193" s="13"/>
      <c r="G193" s="10"/>
      <c r="H193" s="10"/>
      <c r="I193" s="14" t="str">
        <f>IF($D193="","",IF(ISNUMBER($D193),$D193-TODAY(),"Check date"))</f>
        <v/>
      </c>
      <c r="J193" s="15" t="str">
        <f>IF(OR($A193="",$D193=""),"",IF(NOT(ISNUMBER($I193)),"Check date",IF($I193&lt;0,"Expired",IF($I193&lt;=Settings!$B$3,"Critical",IF($I193&lt;=Settings!$B$4,"Near expiry","OK")))))</f>
        <v/>
      </c>
      <c r="K193" s="16" t="str">
        <f>IF(OR($E193="",$F193=""),"",IF(AND(ISNUMBER($E193),ISNUMBER($F193)),$E193*$F193,"Check"))</f>
        <v/>
      </c>
      <c r="L193" s="17" t="str">
        <f>IF(OR($A193="",$D193="",$E193=""),"",IF(NOT(ISNUMBER($D193)),"",IF($D193&lt;TODAY(),"Do not sell",IF(N($E193)&lt;=0,"",COUNTIFS($A$2:$A$501,$A193,$D$2:$D$501,"&lt;"&amp;$D193,$D$2:$D$501,"&gt;="&amp;TODAY(),$E$2:$E$501,"&gt;0")+1))))</f>
        <v/>
      </c>
      <c r="M193" s="15" t="str">
        <f>IF($J193="Check date","Enter the expiry as a date",IF($J193="Expired","Take off the shelf: return or write off",IF($J193="Critical","Return now or sell first",IF($J193="Near expiry","Sell first; check the return window",""))))</f>
        <v/>
      </c>
    </row>
    <row r="194" spans="1:13" x14ac:dyDescent="0.25">
      <c r="A194" s="10"/>
      <c r="B194" s="10"/>
      <c r="C194" s="10"/>
      <c r="D194" s="11"/>
      <c r="E194" s="12"/>
      <c r="F194" s="13"/>
      <c r="G194" s="10"/>
      <c r="H194" s="10"/>
      <c r="I194" s="14" t="str">
        <f>IF($D194="","",IF(ISNUMBER($D194),$D194-TODAY(),"Check date"))</f>
        <v/>
      </c>
      <c r="J194" s="15" t="str">
        <f>IF(OR($A194="",$D194=""),"",IF(NOT(ISNUMBER($I194)),"Check date",IF($I194&lt;0,"Expired",IF($I194&lt;=Settings!$B$3,"Critical",IF($I194&lt;=Settings!$B$4,"Near expiry","OK")))))</f>
        <v/>
      </c>
      <c r="K194" s="16" t="str">
        <f>IF(OR($E194="",$F194=""),"",IF(AND(ISNUMBER($E194),ISNUMBER($F194)),$E194*$F194,"Check"))</f>
        <v/>
      </c>
      <c r="L194" s="17" t="str">
        <f>IF(OR($A194="",$D194="",$E194=""),"",IF(NOT(ISNUMBER($D194)),"",IF($D194&lt;TODAY(),"Do not sell",IF(N($E194)&lt;=0,"",COUNTIFS($A$2:$A$501,$A194,$D$2:$D$501,"&lt;"&amp;$D194,$D$2:$D$501,"&gt;="&amp;TODAY(),$E$2:$E$501,"&gt;0")+1))))</f>
        <v/>
      </c>
      <c r="M194" s="15" t="str">
        <f>IF($J194="Check date","Enter the expiry as a date",IF($J194="Expired","Take off the shelf: return or write off",IF($J194="Critical","Return now or sell first",IF($J194="Near expiry","Sell first; check the return window",""))))</f>
        <v/>
      </c>
    </row>
    <row r="195" spans="1:13" x14ac:dyDescent="0.25">
      <c r="A195" s="10"/>
      <c r="B195" s="10"/>
      <c r="C195" s="10"/>
      <c r="D195" s="11"/>
      <c r="E195" s="12"/>
      <c r="F195" s="13"/>
      <c r="G195" s="10"/>
      <c r="H195" s="10"/>
      <c r="I195" s="14" t="str">
        <f>IF($D195="","",IF(ISNUMBER($D195),$D195-TODAY(),"Check date"))</f>
        <v/>
      </c>
      <c r="J195" s="15" t="str">
        <f>IF(OR($A195="",$D195=""),"",IF(NOT(ISNUMBER($I195)),"Check date",IF($I195&lt;0,"Expired",IF($I195&lt;=Settings!$B$3,"Critical",IF($I195&lt;=Settings!$B$4,"Near expiry","OK")))))</f>
        <v/>
      </c>
      <c r="K195" s="16" t="str">
        <f>IF(OR($E195="",$F195=""),"",IF(AND(ISNUMBER($E195),ISNUMBER($F195)),$E195*$F195,"Check"))</f>
        <v/>
      </c>
      <c r="L195" s="17" t="str">
        <f>IF(OR($A195="",$D195="",$E195=""),"",IF(NOT(ISNUMBER($D195)),"",IF($D195&lt;TODAY(),"Do not sell",IF(N($E195)&lt;=0,"",COUNTIFS($A$2:$A$501,$A195,$D$2:$D$501,"&lt;"&amp;$D195,$D$2:$D$501,"&gt;="&amp;TODAY(),$E$2:$E$501,"&gt;0")+1))))</f>
        <v/>
      </c>
      <c r="M195" s="15" t="str">
        <f>IF($J195="Check date","Enter the expiry as a date",IF($J195="Expired","Take off the shelf: return or write off",IF($J195="Critical","Return now or sell first",IF($J195="Near expiry","Sell first; check the return window",""))))</f>
        <v/>
      </c>
    </row>
    <row r="196" spans="1:13" x14ac:dyDescent="0.25">
      <c r="A196" s="10"/>
      <c r="B196" s="10"/>
      <c r="C196" s="10"/>
      <c r="D196" s="11"/>
      <c r="E196" s="12"/>
      <c r="F196" s="13"/>
      <c r="G196" s="10"/>
      <c r="H196" s="10"/>
      <c r="I196" s="14" t="str">
        <f>IF($D196="","",IF(ISNUMBER($D196),$D196-TODAY(),"Check date"))</f>
        <v/>
      </c>
      <c r="J196" s="15" t="str">
        <f>IF(OR($A196="",$D196=""),"",IF(NOT(ISNUMBER($I196)),"Check date",IF($I196&lt;0,"Expired",IF($I196&lt;=Settings!$B$3,"Critical",IF($I196&lt;=Settings!$B$4,"Near expiry","OK")))))</f>
        <v/>
      </c>
      <c r="K196" s="16" t="str">
        <f>IF(OR($E196="",$F196=""),"",IF(AND(ISNUMBER($E196),ISNUMBER($F196)),$E196*$F196,"Check"))</f>
        <v/>
      </c>
      <c r="L196" s="17" t="str">
        <f>IF(OR($A196="",$D196="",$E196=""),"",IF(NOT(ISNUMBER($D196)),"",IF($D196&lt;TODAY(),"Do not sell",IF(N($E196)&lt;=0,"",COUNTIFS($A$2:$A$501,$A196,$D$2:$D$501,"&lt;"&amp;$D196,$D$2:$D$501,"&gt;="&amp;TODAY(),$E$2:$E$501,"&gt;0")+1))))</f>
        <v/>
      </c>
      <c r="M196" s="15" t="str">
        <f>IF($J196="Check date","Enter the expiry as a date",IF($J196="Expired","Take off the shelf: return or write off",IF($J196="Critical","Return now or sell first",IF($J196="Near expiry","Sell first; check the return window",""))))</f>
        <v/>
      </c>
    </row>
    <row r="197" spans="1:13" x14ac:dyDescent="0.25">
      <c r="A197" s="10"/>
      <c r="B197" s="10"/>
      <c r="C197" s="10"/>
      <c r="D197" s="11"/>
      <c r="E197" s="12"/>
      <c r="F197" s="13"/>
      <c r="G197" s="10"/>
      <c r="H197" s="10"/>
      <c r="I197" s="14" t="str">
        <f>IF($D197="","",IF(ISNUMBER($D197),$D197-TODAY(),"Check date"))</f>
        <v/>
      </c>
      <c r="J197" s="15" t="str">
        <f>IF(OR($A197="",$D197=""),"",IF(NOT(ISNUMBER($I197)),"Check date",IF($I197&lt;0,"Expired",IF($I197&lt;=Settings!$B$3,"Critical",IF($I197&lt;=Settings!$B$4,"Near expiry","OK")))))</f>
        <v/>
      </c>
      <c r="K197" s="16" t="str">
        <f>IF(OR($E197="",$F197=""),"",IF(AND(ISNUMBER($E197),ISNUMBER($F197)),$E197*$F197,"Check"))</f>
        <v/>
      </c>
      <c r="L197" s="17" t="str">
        <f>IF(OR($A197="",$D197="",$E197=""),"",IF(NOT(ISNUMBER($D197)),"",IF($D197&lt;TODAY(),"Do not sell",IF(N($E197)&lt;=0,"",COUNTIFS($A$2:$A$501,$A197,$D$2:$D$501,"&lt;"&amp;$D197,$D$2:$D$501,"&gt;="&amp;TODAY(),$E$2:$E$501,"&gt;0")+1))))</f>
        <v/>
      </c>
      <c r="M197" s="15" t="str">
        <f>IF($J197="Check date","Enter the expiry as a date",IF($J197="Expired","Take off the shelf: return or write off",IF($J197="Critical","Return now or sell first",IF($J197="Near expiry","Sell first; check the return window",""))))</f>
        <v/>
      </c>
    </row>
    <row r="198" spans="1:13" x14ac:dyDescent="0.25">
      <c r="A198" s="10"/>
      <c r="B198" s="10"/>
      <c r="C198" s="10"/>
      <c r="D198" s="11"/>
      <c r="E198" s="12"/>
      <c r="F198" s="13"/>
      <c r="G198" s="10"/>
      <c r="H198" s="10"/>
      <c r="I198" s="14" t="str">
        <f>IF($D198="","",IF(ISNUMBER($D198),$D198-TODAY(),"Check date"))</f>
        <v/>
      </c>
      <c r="J198" s="15" t="str">
        <f>IF(OR($A198="",$D198=""),"",IF(NOT(ISNUMBER($I198)),"Check date",IF($I198&lt;0,"Expired",IF($I198&lt;=Settings!$B$3,"Critical",IF($I198&lt;=Settings!$B$4,"Near expiry","OK")))))</f>
        <v/>
      </c>
      <c r="K198" s="16" t="str">
        <f>IF(OR($E198="",$F198=""),"",IF(AND(ISNUMBER($E198),ISNUMBER($F198)),$E198*$F198,"Check"))</f>
        <v/>
      </c>
      <c r="L198" s="17" t="str">
        <f>IF(OR($A198="",$D198="",$E198=""),"",IF(NOT(ISNUMBER($D198)),"",IF($D198&lt;TODAY(),"Do not sell",IF(N($E198)&lt;=0,"",COUNTIFS($A$2:$A$501,$A198,$D$2:$D$501,"&lt;"&amp;$D198,$D$2:$D$501,"&gt;="&amp;TODAY(),$E$2:$E$501,"&gt;0")+1))))</f>
        <v/>
      </c>
      <c r="M198" s="15" t="str">
        <f>IF($J198="Check date","Enter the expiry as a date",IF($J198="Expired","Take off the shelf: return or write off",IF($J198="Critical","Return now or sell first",IF($J198="Near expiry","Sell first; check the return window",""))))</f>
        <v/>
      </c>
    </row>
    <row r="199" spans="1:13" x14ac:dyDescent="0.25">
      <c r="A199" s="10"/>
      <c r="B199" s="10"/>
      <c r="C199" s="10"/>
      <c r="D199" s="11"/>
      <c r="E199" s="12"/>
      <c r="F199" s="13"/>
      <c r="G199" s="10"/>
      <c r="H199" s="10"/>
      <c r="I199" s="14" t="str">
        <f>IF($D199="","",IF(ISNUMBER($D199),$D199-TODAY(),"Check date"))</f>
        <v/>
      </c>
      <c r="J199" s="15" t="str">
        <f>IF(OR($A199="",$D199=""),"",IF(NOT(ISNUMBER($I199)),"Check date",IF($I199&lt;0,"Expired",IF($I199&lt;=Settings!$B$3,"Critical",IF($I199&lt;=Settings!$B$4,"Near expiry","OK")))))</f>
        <v/>
      </c>
      <c r="K199" s="16" t="str">
        <f>IF(OR($E199="",$F199=""),"",IF(AND(ISNUMBER($E199),ISNUMBER($F199)),$E199*$F199,"Check"))</f>
        <v/>
      </c>
      <c r="L199" s="17" t="str">
        <f>IF(OR($A199="",$D199="",$E199=""),"",IF(NOT(ISNUMBER($D199)),"",IF($D199&lt;TODAY(),"Do not sell",IF(N($E199)&lt;=0,"",COUNTIFS($A$2:$A$501,$A199,$D$2:$D$501,"&lt;"&amp;$D199,$D$2:$D$501,"&gt;="&amp;TODAY(),$E$2:$E$501,"&gt;0")+1))))</f>
        <v/>
      </c>
      <c r="M199" s="15" t="str">
        <f>IF($J199="Check date","Enter the expiry as a date",IF($J199="Expired","Take off the shelf: return or write off",IF($J199="Critical","Return now or sell first",IF($J199="Near expiry","Sell first; check the return window",""))))</f>
        <v/>
      </c>
    </row>
    <row r="200" spans="1:13" x14ac:dyDescent="0.25">
      <c r="A200" s="10"/>
      <c r="B200" s="10"/>
      <c r="C200" s="10"/>
      <c r="D200" s="11"/>
      <c r="E200" s="12"/>
      <c r="F200" s="13"/>
      <c r="G200" s="10"/>
      <c r="H200" s="10"/>
      <c r="I200" s="14" t="str">
        <f>IF($D200="","",IF(ISNUMBER($D200),$D200-TODAY(),"Check date"))</f>
        <v/>
      </c>
      <c r="J200" s="15" t="str">
        <f>IF(OR($A200="",$D200=""),"",IF(NOT(ISNUMBER($I200)),"Check date",IF($I200&lt;0,"Expired",IF($I200&lt;=Settings!$B$3,"Critical",IF($I200&lt;=Settings!$B$4,"Near expiry","OK")))))</f>
        <v/>
      </c>
      <c r="K200" s="16" t="str">
        <f>IF(OR($E200="",$F200=""),"",IF(AND(ISNUMBER($E200),ISNUMBER($F200)),$E200*$F200,"Check"))</f>
        <v/>
      </c>
      <c r="L200" s="17" t="str">
        <f>IF(OR($A200="",$D200="",$E200=""),"",IF(NOT(ISNUMBER($D200)),"",IF($D200&lt;TODAY(),"Do not sell",IF(N($E200)&lt;=0,"",COUNTIFS($A$2:$A$501,$A200,$D$2:$D$501,"&lt;"&amp;$D200,$D$2:$D$501,"&gt;="&amp;TODAY(),$E$2:$E$501,"&gt;0")+1))))</f>
        <v/>
      </c>
      <c r="M200" s="15" t="str">
        <f>IF($J200="Check date","Enter the expiry as a date",IF($J200="Expired","Take off the shelf: return or write off",IF($J200="Critical","Return now or sell first",IF($J200="Near expiry","Sell first; check the return window",""))))</f>
        <v/>
      </c>
    </row>
    <row r="201" spans="1:13" x14ac:dyDescent="0.25">
      <c r="A201" s="10"/>
      <c r="B201" s="10"/>
      <c r="C201" s="10"/>
      <c r="D201" s="11"/>
      <c r="E201" s="12"/>
      <c r="F201" s="13"/>
      <c r="G201" s="10"/>
      <c r="H201" s="10"/>
      <c r="I201" s="14" t="str">
        <f>IF($D201="","",IF(ISNUMBER($D201),$D201-TODAY(),"Check date"))</f>
        <v/>
      </c>
      <c r="J201" s="15" t="str">
        <f>IF(OR($A201="",$D201=""),"",IF(NOT(ISNUMBER($I201)),"Check date",IF($I201&lt;0,"Expired",IF($I201&lt;=Settings!$B$3,"Critical",IF($I201&lt;=Settings!$B$4,"Near expiry","OK")))))</f>
        <v/>
      </c>
      <c r="K201" s="16" t="str">
        <f>IF(OR($E201="",$F201=""),"",IF(AND(ISNUMBER($E201),ISNUMBER($F201)),$E201*$F201,"Check"))</f>
        <v/>
      </c>
      <c r="L201" s="17" t="str">
        <f>IF(OR($A201="",$D201="",$E201=""),"",IF(NOT(ISNUMBER($D201)),"",IF($D201&lt;TODAY(),"Do not sell",IF(N($E201)&lt;=0,"",COUNTIFS($A$2:$A$501,$A201,$D$2:$D$501,"&lt;"&amp;$D201,$D$2:$D$501,"&gt;="&amp;TODAY(),$E$2:$E$501,"&gt;0")+1))))</f>
        <v/>
      </c>
      <c r="M201" s="15" t="str">
        <f>IF($J201="Check date","Enter the expiry as a date",IF($J201="Expired","Take off the shelf: return or write off",IF($J201="Critical","Return now or sell first",IF($J201="Near expiry","Sell first; check the return window",""))))</f>
        <v/>
      </c>
    </row>
    <row r="202" spans="1:13" x14ac:dyDescent="0.25">
      <c r="A202" s="10"/>
      <c r="B202" s="10"/>
      <c r="C202" s="10"/>
      <c r="D202" s="11"/>
      <c r="E202" s="12"/>
      <c r="F202" s="13"/>
      <c r="G202" s="10"/>
      <c r="H202" s="10"/>
      <c r="I202" s="14" t="str">
        <f>IF($D202="","",IF(ISNUMBER($D202),$D202-TODAY(),"Check date"))</f>
        <v/>
      </c>
      <c r="J202" s="15" t="str">
        <f>IF(OR($A202="",$D202=""),"",IF(NOT(ISNUMBER($I202)),"Check date",IF($I202&lt;0,"Expired",IF($I202&lt;=Settings!$B$3,"Critical",IF($I202&lt;=Settings!$B$4,"Near expiry","OK")))))</f>
        <v/>
      </c>
      <c r="K202" s="16" t="str">
        <f>IF(OR($E202="",$F202=""),"",IF(AND(ISNUMBER($E202),ISNUMBER($F202)),$E202*$F202,"Check"))</f>
        <v/>
      </c>
      <c r="L202" s="17" t="str">
        <f>IF(OR($A202="",$D202="",$E202=""),"",IF(NOT(ISNUMBER($D202)),"",IF($D202&lt;TODAY(),"Do not sell",IF(N($E202)&lt;=0,"",COUNTIFS($A$2:$A$501,$A202,$D$2:$D$501,"&lt;"&amp;$D202,$D$2:$D$501,"&gt;="&amp;TODAY(),$E$2:$E$501,"&gt;0")+1))))</f>
        <v/>
      </c>
      <c r="M202" s="15" t="str">
        <f>IF($J202="Check date","Enter the expiry as a date",IF($J202="Expired","Take off the shelf: return or write off",IF($J202="Critical","Return now or sell first",IF($J202="Near expiry","Sell first; check the return window",""))))</f>
        <v/>
      </c>
    </row>
    <row r="203" spans="1:13" x14ac:dyDescent="0.25">
      <c r="A203" s="10"/>
      <c r="B203" s="10"/>
      <c r="C203" s="10"/>
      <c r="D203" s="11"/>
      <c r="E203" s="12"/>
      <c r="F203" s="13"/>
      <c r="G203" s="10"/>
      <c r="H203" s="10"/>
      <c r="I203" s="14" t="str">
        <f>IF($D203="","",IF(ISNUMBER($D203),$D203-TODAY(),"Check date"))</f>
        <v/>
      </c>
      <c r="J203" s="15" t="str">
        <f>IF(OR($A203="",$D203=""),"",IF(NOT(ISNUMBER($I203)),"Check date",IF($I203&lt;0,"Expired",IF($I203&lt;=Settings!$B$3,"Critical",IF($I203&lt;=Settings!$B$4,"Near expiry","OK")))))</f>
        <v/>
      </c>
      <c r="K203" s="16" t="str">
        <f>IF(OR($E203="",$F203=""),"",IF(AND(ISNUMBER($E203),ISNUMBER($F203)),$E203*$F203,"Check"))</f>
        <v/>
      </c>
      <c r="L203" s="17" t="str">
        <f>IF(OR($A203="",$D203="",$E203=""),"",IF(NOT(ISNUMBER($D203)),"",IF($D203&lt;TODAY(),"Do not sell",IF(N($E203)&lt;=0,"",COUNTIFS($A$2:$A$501,$A203,$D$2:$D$501,"&lt;"&amp;$D203,$D$2:$D$501,"&gt;="&amp;TODAY(),$E$2:$E$501,"&gt;0")+1))))</f>
        <v/>
      </c>
      <c r="M203" s="15" t="str">
        <f>IF($J203="Check date","Enter the expiry as a date",IF($J203="Expired","Take off the shelf: return or write off",IF($J203="Critical","Return now or sell first",IF($J203="Near expiry","Sell first; check the return window",""))))</f>
        <v/>
      </c>
    </row>
    <row r="204" spans="1:13" x14ac:dyDescent="0.25">
      <c r="A204" s="10"/>
      <c r="B204" s="10"/>
      <c r="C204" s="10"/>
      <c r="D204" s="11"/>
      <c r="E204" s="12"/>
      <c r="F204" s="13"/>
      <c r="G204" s="10"/>
      <c r="H204" s="10"/>
      <c r="I204" s="14" t="str">
        <f>IF($D204="","",IF(ISNUMBER($D204),$D204-TODAY(),"Check date"))</f>
        <v/>
      </c>
      <c r="J204" s="15" t="str">
        <f>IF(OR($A204="",$D204=""),"",IF(NOT(ISNUMBER($I204)),"Check date",IF($I204&lt;0,"Expired",IF($I204&lt;=Settings!$B$3,"Critical",IF($I204&lt;=Settings!$B$4,"Near expiry","OK")))))</f>
        <v/>
      </c>
      <c r="K204" s="16" t="str">
        <f>IF(OR($E204="",$F204=""),"",IF(AND(ISNUMBER($E204),ISNUMBER($F204)),$E204*$F204,"Check"))</f>
        <v/>
      </c>
      <c r="L204" s="17" t="str">
        <f>IF(OR($A204="",$D204="",$E204=""),"",IF(NOT(ISNUMBER($D204)),"",IF($D204&lt;TODAY(),"Do not sell",IF(N($E204)&lt;=0,"",COUNTIFS($A$2:$A$501,$A204,$D$2:$D$501,"&lt;"&amp;$D204,$D$2:$D$501,"&gt;="&amp;TODAY(),$E$2:$E$501,"&gt;0")+1))))</f>
        <v/>
      </c>
      <c r="M204" s="15" t="str">
        <f>IF($J204="Check date","Enter the expiry as a date",IF($J204="Expired","Take off the shelf: return or write off",IF($J204="Critical","Return now or sell first",IF($J204="Near expiry","Sell first; check the return window",""))))</f>
        <v/>
      </c>
    </row>
    <row r="205" spans="1:13" x14ac:dyDescent="0.25">
      <c r="A205" s="10"/>
      <c r="B205" s="10"/>
      <c r="C205" s="10"/>
      <c r="D205" s="11"/>
      <c r="E205" s="12"/>
      <c r="F205" s="13"/>
      <c r="G205" s="10"/>
      <c r="H205" s="10"/>
      <c r="I205" s="14" t="str">
        <f>IF($D205="","",IF(ISNUMBER($D205),$D205-TODAY(),"Check date"))</f>
        <v/>
      </c>
      <c r="J205" s="15" t="str">
        <f>IF(OR($A205="",$D205=""),"",IF(NOT(ISNUMBER($I205)),"Check date",IF($I205&lt;0,"Expired",IF($I205&lt;=Settings!$B$3,"Critical",IF($I205&lt;=Settings!$B$4,"Near expiry","OK")))))</f>
        <v/>
      </c>
      <c r="K205" s="16" t="str">
        <f>IF(OR($E205="",$F205=""),"",IF(AND(ISNUMBER($E205),ISNUMBER($F205)),$E205*$F205,"Check"))</f>
        <v/>
      </c>
      <c r="L205" s="17" t="str">
        <f>IF(OR($A205="",$D205="",$E205=""),"",IF(NOT(ISNUMBER($D205)),"",IF($D205&lt;TODAY(),"Do not sell",IF(N($E205)&lt;=0,"",COUNTIFS($A$2:$A$501,$A205,$D$2:$D$501,"&lt;"&amp;$D205,$D$2:$D$501,"&gt;="&amp;TODAY(),$E$2:$E$501,"&gt;0")+1))))</f>
        <v/>
      </c>
      <c r="M205" s="15" t="str">
        <f>IF($J205="Check date","Enter the expiry as a date",IF($J205="Expired","Take off the shelf: return or write off",IF($J205="Critical","Return now or sell first",IF($J205="Near expiry","Sell first; check the return window",""))))</f>
        <v/>
      </c>
    </row>
    <row r="206" spans="1:13" x14ac:dyDescent="0.25">
      <c r="A206" s="10"/>
      <c r="B206" s="10"/>
      <c r="C206" s="10"/>
      <c r="D206" s="11"/>
      <c r="E206" s="12"/>
      <c r="F206" s="13"/>
      <c r="G206" s="10"/>
      <c r="H206" s="10"/>
      <c r="I206" s="14" t="str">
        <f>IF($D206="","",IF(ISNUMBER($D206),$D206-TODAY(),"Check date"))</f>
        <v/>
      </c>
      <c r="J206" s="15" t="str">
        <f>IF(OR($A206="",$D206=""),"",IF(NOT(ISNUMBER($I206)),"Check date",IF($I206&lt;0,"Expired",IF($I206&lt;=Settings!$B$3,"Critical",IF($I206&lt;=Settings!$B$4,"Near expiry","OK")))))</f>
        <v/>
      </c>
      <c r="K206" s="16" t="str">
        <f>IF(OR($E206="",$F206=""),"",IF(AND(ISNUMBER($E206),ISNUMBER($F206)),$E206*$F206,"Check"))</f>
        <v/>
      </c>
      <c r="L206" s="17" t="str">
        <f>IF(OR($A206="",$D206="",$E206=""),"",IF(NOT(ISNUMBER($D206)),"",IF($D206&lt;TODAY(),"Do not sell",IF(N($E206)&lt;=0,"",COUNTIFS($A$2:$A$501,$A206,$D$2:$D$501,"&lt;"&amp;$D206,$D$2:$D$501,"&gt;="&amp;TODAY(),$E$2:$E$501,"&gt;0")+1))))</f>
        <v/>
      </c>
      <c r="M206" s="15" t="str">
        <f>IF($J206="Check date","Enter the expiry as a date",IF($J206="Expired","Take off the shelf: return or write off",IF($J206="Critical","Return now or sell first",IF($J206="Near expiry","Sell first; check the return window",""))))</f>
        <v/>
      </c>
    </row>
    <row r="207" spans="1:13" x14ac:dyDescent="0.25">
      <c r="A207" s="10"/>
      <c r="B207" s="10"/>
      <c r="C207" s="10"/>
      <c r="D207" s="11"/>
      <c r="E207" s="12"/>
      <c r="F207" s="13"/>
      <c r="G207" s="10"/>
      <c r="H207" s="10"/>
      <c r="I207" s="14" t="str">
        <f>IF($D207="","",IF(ISNUMBER($D207),$D207-TODAY(),"Check date"))</f>
        <v/>
      </c>
      <c r="J207" s="15" t="str">
        <f>IF(OR($A207="",$D207=""),"",IF(NOT(ISNUMBER($I207)),"Check date",IF($I207&lt;0,"Expired",IF($I207&lt;=Settings!$B$3,"Critical",IF($I207&lt;=Settings!$B$4,"Near expiry","OK")))))</f>
        <v/>
      </c>
      <c r="K207" s="16" t="str">
        <f>IF(OR($E207="",$F207=""),"",IF(AND(ISNUMBER($E207),ISNUMBER($F207)),$E207*$F207,"Check"))</f>
        <v/>
      </c>
      <c r="L207" s="17" t="str">
        <f>IF(OR($A207="",$D207="",$E207=""),"",IF(NOT(ISNUMBER($D207)),"",IF($D207&lt;TODAY(),"Do not sell",IF(N($E207)&lt;=0,"",COUNTIFS($A$2:$A$501,$A207,$D$2:$D$501,"&lt;"&amp;$D207,$D$2:$D$501,"&gt;="&amp;TODAY(),$E$2:$E$501,"&gt;0")+1))))</f>
        <v/>
      </c>
      <c r="M207" s="15" t="str">
        <f>IF($J207="Check date","Enter the expiry as a date",IF($J207="Expired","Take off the shelf: return or write off",IF($J207="Critical","Return now or sell first",IF($J207="Near expiry","Sell first; check the return window",""))))</f>
        <v/>
      </c>
    </row>
    <row r="208" spans="1:13" x14ac:dyDescent="0.25">
      <c r="A208" s="10"/>
      <c r="B208" s="10"/>
      <c r="C208" s="10"/>
      <c r="D208" s="11"/>
      <c r="E208" s="12"/>
      <c r="F208" s="13"/>
      <c r="G208" s="10"/>
      <c r="H208" s="10"/>
      <c r="I208" s="14" t="str">
        <f>IF($D208="","",IF(ISNUMBER($D208),$D208-TODAY(),"Check date"))</f>
        <v/>
      </c>
      <c r="J208" s="15" t="str">
        <f>IF(OR($A208="",$D208=""),"",IF(NOT(ISNUMBER($I208)),"Check date",IF($I208&lt;0,"Expired",IF($I208&lt;=Settings!$B$3,"Critical",IF($I208&lt;=Settings!$B$4,"Near expiry","OK")))))</f>
        <v/>
      </c>
      <c r="K208" s="16" t="str">
        <f>IF(OR($E208="",$F208=""),"",IF(AND(ISNUMBER($E208),ISNUMBER($F208)),$E208*$F208,"Check"))</f>
        <v/>
      </c>
      <c r="L208" s="17" t="str">
        <f>IF(OR($A208="",$D208="",$E208=""),"",IF(NOT(ISNUMBER($D208)),"",IF($D208&lt;TODAY(),"Do not sell",IF(N($E208)&lt;=0,"",COUNTIFS($A$2:$A$501,$A208,$D$2:$D$501,"&lt;"&amp;$D208,$D$2:$D$501,"&gt;="&amp;TODAY(),$E$2:$E$501,"&gt;0")+1))))</f>
        <v/>
      </c>
      <c r="M208" s="15" t="str">
        <f>IF($J208="Check date","Enter the expiry as a date",IF($J208="Expired","Take off the shelf: return or write off",IF($J208="Critical","Return now or sell first",IF($J208="Near expiry","Sell first; check the return window",""))))</f>
        <v/>
      </c>
    </row>
    <row r="209" spans="1:13" x14ac:dyDescent="0.25">
      <c r="A209" s="10"/>
      <c r="B209" s="10"/>
      <c r="C209" s="10"/>
      <c r="D209" s="11"/>
      <c r="E209" s="12"/>
      <c r="F209" s="13"/>
      <c r="G209" s="10"/>
      <c r="H209" s="10"/>
      <c r="I209" s="14" t="str">
        <f>IF($D209="","",IF(ISNUMBER($D209),$D209-TODAY(),"Check date"))</f>
        <v/>
      </c>
      <c r="J209" s="15" t="str">
        <f>IF(OR($A209="",$D209=""),"",IF(NOT(ISNUMBER($I209)),"Check date",IF($I209&lt;0,"Expired",IF($I209&lt;=Settings!$B$3,"Critical",IF($I209&lt;=Settings!$B$4,"Near expiry","OK")))))</f>
        <v/>
      </c>
      <c r="K209" s="16" t="str">
        <f>IF(OR($E209="",$F209=""),"",IF(AND(ISNUMBER($E209),ISNUMBER($F209)),$E209*$F209,"Check"))</f>
        <v/>
      </c>
      <c r="L209" s="17" t="str">
        <f>IF(OR($A209="",$D209="",$E209=""),"",IF(NOT(ISNUMBER($D209)),"",IF($D209&lt;TODAY(),"Do not sell",IF(N($E209)&lt;=0,"",COUNTIFS($A$2:$A$501,$A209,$D$2:$D$501,"&lt;"&amp;$D209,$D$2:$D$501,"&gt;="&amp;TODAY(),$E$2:$E$501,"&gt;0")+1))))</f>
        <v/>
      </c>
      <c r="M209" s="15" t="str">
        <f>IF($J209="Check date","Enter the expiry as a date",IF($J209="Expired","Take off the shelf: return or write off",IF($J209="Critical","Return now or sell first",IF($J209="Near expiry","Sell first; check the return window",""))))</f>
        <v/>
      </c>
    </row>
    <row r="210" spans="1:13" x14ac:dyDescent="0.25">
      <c r="A210" s="10"/>
      <c r="B210" s="10"/>
      <c r="C210" s="10"/>
      <c r="D210" s="11"/>
      <c r="E210" s="12"/>
      <c r="F210" s="13"/>
      <c r="G210" s="10"/>
      <c r="H210" s="10"/>
      <c r="I210" s="14" t="str">
        <f>IF($D210="","",IF(ISNUMBER($D210),$D210-TODAY(),"Check date"))</f>
        <v/>
      </c>
      <c r="J210" s="15" t="str">
        <f>IF(OR($A210="",$D210=""),"",IF(NOT(ISNUMBER($I210)),"Check date",IF($I210&lt;0,"Expired",IF($I210&lt;=Settings!$B$3,"Critical",IF($I210&lt;=Settings!$B$4,"Near expiry","OK")))))</f>
        <v/>
      </c>
      <c r="K210" s="16" t="str">
        <f>IF(OR($E210="",$F210=""),"",IF(AND(ISNUMBER($E210),ISNUMBER($F210)),$E210*$F210,"Check"))</f>
        <v/>
      </c>
      <c r="L210" s="17" t="str">
        <f>IF(OR($A210="",$D210="",$E210=""),"",IF(NOT(ISNUMBER($D210)),"",IF($D210&lt;TODAY(),"Do not sell",IF(N($E210)&lt;=0,"",COUNTIFS($A$2:$A$501,$A210,$D$2:$D$501,"&lt;"&amp;$D210,$D$2:$D$501,"&gt;="&amp;TODAY(),$E$2:$E$501,"&gt;0")+1))))</f>
        <v/>
      </c>
      <c r="M210" s="15" t="str">
        <f>IF($J210="Check date","Enter the expiry as a date",IF($J210="Expired","Take off the shelf: return or write off",IF($J210="Critical","Return now or sell first",IF($J210="Near expiry","Sell first; check the return window",""))))</f>
        <v/>
      </c>
    </row>
    <row r="211" spans="1:13" x14ac:dyDescent="0.25">
      <c r="A211" s="10"/>
      <c r="B211" s="10"/>
      <c r="C211" s="10"/>
      <c r="D211" s="11"/>
      <c r="E211" s="12"/>
      <c r="F211" s="13"/>
      <c r="G211" s="10"/>
      <c r="H211" s="10"/>
      <c r="I211" s="14" t="str">
        <f>IF($D211="","",IF(ISNUMBER($D211),$D211-TODAY(),"Check date"))</f>
        <v/>
      </c>
      <c r="J211" s="15" t="str">
        <f>IF(OR($A211="",$D211=""),"",IF(NOT(ISNUMBER($I211)),"Check date",IF($I211&lt;0,"Expired",IF($I211&lt;=Settings!$B$3,"Critical",IF($I211&lt;=Settings!$B$4,"Near expiry","OK")))))</f>
        <v/>
      </c>
      <c r="K211" s="16" t="str">
        <f>IF(OR($E211="",$F211=""),"",IF(AND(ISNUMBER($E211),ISNUMBER($F211)),$E211*$F211,"Check"))</f>
        <v/>
      </c>
      <c r="L211" s="17" t="str">
        <f>IF(OR($A211="",$D211="",$E211=""),"",IF(NOT(ISNUMBER($D211)),"",IF($D211&lt;TODAY(),"Do not sell",IF(N($E211)&lt;=0,"",COUNTIFS($A$2:$A$501,$A211,$D$2:$D$501,"&lt;"&amp;$D211,$D$2:$D$501,"&gt;="&amp;TODAY(),$E$2:$E$501,"&gt;0")+1))))</f>
        <v/>
      </c>
      <c r="M211" s="15" t="str">
        <f>IF($J211="Check date","Enter the expiry as a date",IF($J211="Expired","Take off the shelf: return or write off",IF($J211="Critical","Return now or sell first",IF($J211="Near expiry","Sell first; check the return window",""))))</f>
        <v/>
      </c>
    </row>
    <row r="212" spans="1:13" x14ac:dyDescent="0.25">
      <c r="A212" s="10"/>
      <c r="B212" s="10"/>
      <c r="C212" s="10"/>
      <c r="D212" s="11"/>
      <c r="E212" s="12"/>
      <c r="F212" s="13"/>
      <c r="G212" s="10"/>
      <c r="H212" s="10"/>
      <c r="I212" s="14" t="str">
        <f>IF($D212="","",IF(ISNUMBER($D212),$D212-TODAY(),"Check date"))</f>
        <v/>
      </c>
      <c r="J212" s="15" t="str">
        <f>IF(OR($A212="",$D212=""),"",IF(NOT(ISNUMBER($I212)),"Check date",IF($I212&lt;0,"Expired",IF($I212&lt;=Settings!$B$3,"Critical",IF($I212&lt;=Settings!$B$4,"Near expiry","OK")))))</f>
        <v/>
      </c>
      <c r="K212" s="16" t="str">
        <f>IF(OR($E212="",$F212=""),"",IF(AND(ISNUMBER($E212),ISNUMBER($F212)),$E212*$F212,"Check"))</f>
        <v/>
      </c>
      <c r="L212" s="17" t="str">
        <f>IF(OR($A212="",$D212="",$E212=""),"",IF(NOT(ISNUMBER($D212)),"",IF($D212&lt;TODAY(),"Do not sell",IF(N($E212)&lt;=0,"",COUNTIFS($A$2:$A$501,$A212,$D$2:$D$501,"&lt;"&amp;$D212,$D$2:$D$501,"&gt;="&amp;TODAY(),$E$2:$E$501,"&gt;0")+1))))</f>
        <v/>
      </c>
      <c r="M212" s="15" t="str">
        <f>IF($J212="Check date","Enter the expiry as a date",IF($J212="Expired","Take off the shelf: return or write off",IF($J212="Critical","Return now or sell first",IF($J212="Near expiry","Sell first; check the return window",""))))</f>
        <v/>
      </c>
    </row>
    <row r="213" spans="1:13" x14ac:dyDescent="0.25">
      <c r="A213" s="10"/>
      <c r="B213" s="10"/>
      <c r="C213" s="10"/>
      <c r="D213" s="11"/>
      <c r="E213" s="12"/>
      <c r="F213" s="13"/>
      <c r="G213" s="10"/>
      <c r="H213" s="10"/>
      <c r="I213" s="14" t="str">
        <f>IF($D213="","",IF(ISNUMBER($D213),$D213-TODAY(),"Check date"))</f>
        <v/>
      </c>
      <c r="J213" s="15" t="str">
        <f>IF(OR($A213="",$D213=""),"",IF(NOT(ISNUMBER($I213)),"Check date",IF($I213&lt;0,"Expired",IF($I213&lt;=Settings!$B$3,"Critical",IF($I213&lt;=Settings!$B$4,"Near expiry","OK")))))</f>
        <v/>
      </c>
      <c r="K213" s="16" t="str">
        <f>IF(OR($E213="",$F213=""),"",IF(AND(ISNUMBER($E213),ISNUMBER($F213)),$E213*$F213,"Check"))</f>
        <v/>
      </c>
      <c r="L213" s="17" t="str">
        <f>IF(OR($A213="",$D213="",$E213=""),"",IF(NOT(ISNUMBER($D213)),"",IF($D213&lt;TODAY(),"Do not sell",IF(N($E213)&lt;=0,"",COUNTIFS($A$2:$A$501,$A213,$D$2:$D$501,"&lt;"&amp;$D213,$D$2:$D$501,"&gt;="&amp;TODAY(),$E$2:$E$501,"&gt;0")+1))))</f>
        <v/>
      </c>
      <c r="M213" s="15" t="str">
        <f>IF($J213="Check date","Enter the expiry as a date",IF($J213="Expired","Take off the shelf: return or write off",IF($J213="Critical","Return now or sell first",IF($J213="Near expiry","Sell first; check the return window",""))))</f>
        <v/>
      </c>
    </row>
    <row r="214" spans="1:13" x14ac:dyDescent="0.25">
      <c r="A214" s="10"/>
      <c r="B214" s="10"/>
      <c r="C214" s="10"/>
      <c r="D214" s="11"/>
      <c r="E214" s="12"/>
      <c r="F214" s="13"/>
      <c r="G214" s="10"/>
      <c r="H214" s="10"/>
      <c r="I214" s="14" t="str">
        <f>IF($D214="","",IF(ISNUMBER($D214),$D214-TODAY(),"Check date"))</f>
        <v/>
      </c>
      <c r="J214" s="15" t="str">
        <f>IF(OR($A214="",$D214=""),"",IF(NOT(ISNUMBER($I214)),"Check date",IF($I214&lt;0,"Expired",IF($I214&lt;=Settings!$B$3,"Critical",IF($I214&lt;=Settings!$B$4,"Near expiry","OK")))))</f>
        <v/>
      </c>
      <c r="K214" s="16" t="str">
        <f>IF(OR($E214="",$F214=""),"",IF(AND(ISNUMBER($E214),ISNUMBER($F214)),$E214*$F214,"Check"))</f>
        <v/>
      </c>
      <c r="L214" s="17" t="str">
        <f>IF(OR($A214="",$D214="",$E214=""),"",IF(NOT(ISNUMBER($D214)),"",IF($D214&lt;TODAY(),"Do not sell",IF(N($E214)&lt;=0,"",COUNTIFS($A$2:$A$501,$A214,$D$2:$D$501,"&lt;"&amp;$D214,$D$2:$D$501,"&gt;="&amp;TODAY(),$E$2:$E$501,"&gt;0")+1))))</f>
        <v/>
      </c>
      <c r="M214" s="15" t="str">
        <f>IF($J214="Check date","Enter the expiry as a date",IF($J214="Expired","Take off the shelf: return or write off",IF($J214="Critical","Return now or sell first",IF($J214="Near expiry","Sell first; check the return window",""))))</f>
        <v/>
      </c>
    </row>
    <row r="215" spans="1:13" x14ac:dyDescent="0.25">
      <c r="A215" s="10"/>
      <c r="B215" s="10"/>
      <c r="C215" s="10"/>
      <c r="D215" s="11"/>
      <c r="E215" s="12"/>
      <c r="F215" s="13"/>
      <c r="G215" s="10"/>
      <c r="H215" s="10"/>
      <c r="I215" s="14" t="str">
        <f>IF($D215="","",IF(ISNUMBER($D215),$D215-TODAY(),"Check date"))</f>
        <v/>
      </c>
      <c r="J215" s="15" t="str">
        <f>IF(OR($A215="",$D215=""),"",IF(NOT(ISNUMBER($I215)),"Check date",IF($I215&lt;0,"Expired",IF($I215&lt;=Settings!$B$3,"Critical",IF($I215&lt;=Settings!$B$4,"Near expiry","OK")))))</f>
        <v/>
      </c>
      <c r="K215" s="16" t="str">
        <f>IF(OR($E215="",$F215=""),"",IF(AND(ISNUMBER($E215),ISNUMBER($F215)),$E215*$F215,"Check"))</f>
        <v/>
      </c>
      <c r="L215" s="17" t="str">
        <f>IF(OR($A215="",$D215="",$E215=""),"",IF(NOT(ISNUMBER($D215)),"",IF($D215&lt;TODAY(),"Do not sell",IF(N($E215)&lt;=0,"",COUNTIFS($A$2:$A$501,$A215,$D$2:$D$501,"&lt;"&amp;$D215,$D$2:$D$501,"&gt;="&amp;TODAY(),$E$2:$E$501,"&gt;0")+1))))</f>
        <v/>
      </c>
      <c r="M215" s="15" t="str">
        <f>IF($J215="Check date","Enter the expiry as a date",IF($J215="Expired","Take off the shelf: return or write off",IF($J215="Critical","Return now or sell first",IF($J215="Near expiry","Sell first; check the return window",""))))</f>
        <v/>
      </c>
    </row>
    <row r="216" spans="1:13" x14ac:dyDescent="0.25">
      <c r="A216" s="10"/>
      <c r="B216" s="10"/>
      <c r="C216" s="10"/>
      <c r="D216" s="11"/>
      <c r="E216" s="12"/>
      <c r="F216" s="13"/>
      <c r="G216" s="10"/>
      <c r="H216" s="10"/>
      <c r="I216" s="14" t="str">
        <f>IF($D216="","",IF(ISNUMBER($D216),$D216-TODAY(),"Check date"))</f>
        <v/>
      </c>
      <c r="J216" s="15" t="str">
        <f>IF(OR($A216="",$D216=""),"",IF(NOT(ISNUMBER($I216)),"Check date",IF($I216&lt;0,"Expired",IF($I216&lt;=Settings!$B$3,"Critical",IF($I216&lt;=Settings!$B$4,"Near expiry","OK")))))</f>
        <v/>
      </c>
      <c r="K216" s="16" t="str">
        <f>IF(OR($E216="",$F216=""),"",IF(AND(ISNUMBER($E216),ISNUMBER($F216)),$E216*$F216,"Check"))</f>
        <v/>
      </c>
      <c r="L216" s="17" t="str">
        <f>IF(OR($A216="",$D216="",$E216=""),"",IF(NOT(ISNUMBER($D216)),"",IF($D216&lt;TODAY(),"Do not sell",IF(N($E216)&lt;=0,"",COUNTIFS($A$2:$A$501,$A216,$D$2:$D$501,"&lt;"&amp;$D216,$D$2:$D$501,"&gt;="&amp;TODAY(),$E$2:$E$501,"&gt;0")+1))))</f>
        <v/>
      </c>
      <c r="M216" s="15" t="str">
        <f>IF($J216="Check date","Enter the expiry as a date",IF($J216="Expired","Take off the shelf: return or write off",IF($J216="Critical","Return now or sell first",IF($J216="Near expiry","Sell first; check the return window",""))))</f>
        <v/>
      </c>
    </row>
    <row r="217" spans="1:13" x14ac:dyDescent="0.25">
      <c r="A217" s="10"/>
      <c r="B217" s="10"/>
      <c r="C217" s="10"/>
      <c r="D217" s="11"/>
      <c r="E217" s="12"/>
      <c r="F217" s="13"/>
      <c r="G217" s="10"/>
      <c r="H217" s="10"/>
      <c r="I217" s="14" t="str">
        <f>IF($D217="","",IF(ISNUMBER($D217),$D217-TODAY(),"Check date"))</f>
        <v/>
      </c>
      <c r="J217" s="15" t="str">
        <f>IF(OR($A217="",$D217=""),"",IF(NOT(ISNUMBER($I217)),"Check date",IF($I217&lt;0,"Expired",IF($I217&lt;=Settings!$B$3,"Critical",IF($I217&lt;=Settings!$B$4,"Near expiry","OK")))))</f>
        <v/>
      </c>
      <c r="K217" s="16" t="str">
        <f>IF(OR($E217="",$F217=""),"",IF(AND(ISNUMBER($E217),ISNUMBER($F217)),$E217*$F217,"Check"))</f>
        <v/>
      </c>
      <c r="L217" s="17" t="str">
        <f>IF(OR($A217="",$D217="",$E217=""),"",IF(NOT(ISNUMBER($D217)),"",IF($D217&lt;TODAY(),"Do not sell",IF(N($E217)&lt;=0,"",COUNTIFS($A$2:$A$501,$A217,$D$2:$D$501,"&lt;"&amp;$D217,$D$2:$D$501,"&gt;="&amp;TODAY(),$E$2:$E$501,"&gt;0")+1))))</f>
        <v/>
      </c>
      <c r="M217" s="15" t="str">
        <f>IF($J217="Check date","Enter the expiry as a date",IF($J217="Expired","Take off the shelf: return or write off",IF($J217="Critical","Return now or sell first",IF($J217="Near expiry","Sell first; check the return window",""))))</f>
        <v/>
      </c>
    </row>
    <row r="218" spans="1:13" x14ac:dyDescent="0.25">
      <c r="A218" s="10"/>
      <c r="B218" s="10"/>
      <c r="C218" s="10"/>
      <c r="D218" s="11"/>
      <c r="E218" s="12"/>
      <c r="F218" s="13"/>
      <c r="G218" s="10"/>
      <c r="H218" s="10"/>
      <c r="I218" s="14" t="str">
        <f>IF($D218="","",IF(ISNUMBER($D218),$D218-TODAY(),"Check date"))</f>
        <v/>
      </c>
      <c r="J218" s="15" t="str">
        <f>IF(OR($A218="",$D218=""),"",IF(NOT(ISNUMBER($I218)),"Check date",IF($I218&lt;0,"Expired",IF($I218&lt;=Settings!$B$3,"Critical",IF($I218&lt;=Settings!$B$4,"Near expiry","OK")))))</f>
        <v/>
      </c>
      <c r="K218" s="16" t="str">
        <f>IF(OR($E218="",$F218=""),"",IF(AND(ISNUMBER($E218),ISNUMBER($F218)),$E218*$F218,"Check"))</f>
        <v/>
      </c>
      <c r="L218" s="17" t="str">
        <f>IF(OR($A218="",$D218="",$E218=""),"",IF(NOT(ISNUMBER($D218)),"",IF($D218&lt;TODAY(),"Do not sell",IF(N($E218)&lt;=0,"",COUNTIFS($A$2:$A$501,$A218,$D$2:$D$501,"&lt;"&amp;$D218,$D$2:$D$501,"&gt;="&amp;TODAY(),$E$2:$E$501,"&gt;0")+1))))</f>
        <v/>
      </c>
      <c r="M218" s="15" t="str">
        <f>IF($J218="Check date","Enter the expiry as a date",IF($J218="Expired","Take off the shelf: return or write off",IF($J218="Critical","Return now or sell first",IF($J218="Near expiry","Sell first; check the return window",""))))</f>
        <v/>
      </c>
    </row>
    <row r="219" spans="1:13" x14ac:dyDescent="0.25">
      <c r="A219" s="10"/>
      <c r="B219" s="10"/>
      <c r="C219" s="10"/>
      <c r="D219" s="11"/>
      <c r="E219" s="12"/>
      <c r="F219" s="13"/>
      <c r="G219" s="10"/>
      <c r="H219" s="10"/>
      <c r="I219" s="14" t="str">
        <f>IF($D219="","",IF(ISNUMBER($D219),$D219-TODAY(),"Check date"))</f>
        <v/>
      </c>
      <c r="J219" s="15" t="str">
        <f>IF(OR($A219="",$D219=""),"",IF(NOT(ISNUMBER($I219)),"Check date",IF($I219&lt;0,"Expired",IF($I219&lt;=Settings!$B$3,"Critical",IF($I219&lt;=Settings!$B$4,"Near expiry","OK")))))</f>
        <v/>
      </c>
      <c r="K219" s="16" t="str">
        <f>IF(OR($E219="",$F219=""),"",IF(AND(ISNUMBER($E219),ISNUMBER($F219)),$E219*$F219,"Check"))</f>
        <v/>
      </c>
      <c r="L219" s="17" t="str">
        <f>IF(OR($A219="",$D219="",$E219=""),"",IF(NOT(ISNUMBER($D219)),"",IF($D219&lt;TODAY(),"Do not sell",IF(N($E219)&lt;=0,"",COUNTIFS($A$2:$A$501,$A219,$D$2:$D$501,"&lt;"&amp;$D219,$D$2:$D$501,"&gt;="&amp;TODAY(),$E$2:$E$501,"&gt;0")+1))))</f>
        <v/>
      </c>
      <c r="M219" s="15" t="str">
        <f>IF($J219="Check date","Enter the expiry as a date",IF($J219="Expired","Take off the shelf: return or write off",IF($J219="Critical","Return now or sell first",IF($J219="Near expiry","Sell first; check the return window",""))))</f>
        <v/>
      </c>
    </row>
    <row r="220" spans="1:13" x14ac:dyDescent="0.25">
      <c r="A220" s="10"/>
      <c r="B220" s="10"/>
      <c r="C220" s="10"/>
      <c r="D220" s="11"/>
      <c r="E220" s="12"/>
      <c r="F220" s="13"/>
      <c r="G220" s="10"/>
      <c r="H220" s="10"/>
      <c r="I220" s="14" t="str">
        <f>IF($D220="","",IF(ISNUMBER($D220),$D220-TODAY(),"Check date"))</f>
        <v/>
      </c>
      <c r="J220" s="15" t="str">
        <f>IF(OR($A220="",$D220=""),"",IF(NOT(ISNUMBER($I220)),"Check date",IF($I220&lt;0,"Expired",IF($I220&lt;=Settings!$B$3,"Critical",IF($I220&lt;=Settings!$B$4,"Near expiry","OK")))))</f>
        <v/>
      </c>
      <c r="K220" s="16" t="str">
        <f>IF(OR($E220="",$F220=""),"",IF(AND(ISNUMBER($E220),ISNUMBER($F220)),$E220*$F220,"Check"))</f>
        <v/>
      </c>
      <c r="L220" s="17" t="str">
        <f>IF(OR($A220="",$D220="",$E220=""),"",IF(NOT(ISNUMBER($D220)),"",IF($D220&lt;TODAY(),"Do not sell",IF(N($E220)&lt;=0,"",COUNTIFS($A$2:$A$501,$A220,$D$2:$D$501,"&lt;"&amp;$D220,$D$2:$D$501,"&gt;="&amp;TODAY(),$E$2:$E$501,"&gt;0")+1))))</f>
        <v/>
      </c>
      <c r="M220" s="15" t="str">
        <f>IF($J220="Check date","Enter the expiry as a date",IF($J220="Expired","Take off the shelf: return or write off",IF($J220="Critical","Return now or sell first",IF($J220="Near expiry","Sell first; check the return window",""))))</f>
        <v/>
      </c>
    </row>
    <row r="221" spans="1:13" x14ac:dyDescent="0.25">
      <c r="A221" s="10"/>
      <c r="B221" s="10"/>
      <c r="C221" s="10"/>
      <c r="D221" s="11"/>
      <c r="E221" s="12"/>
      <c r="F221" s="13"/>
      <c r="G221" s="10"/>
      <c r="H221" s="10"/>
      <c r="I221" s="14" t="str">
        <f>IF($D221="","",IF(ISNUMBER($D221),$D221-TODAY(),"Check date"))</f>
        <v/>
      </c>
      <c r="J221" s="15" t="str">
        <f>IF(OR($A221="",$D221=""),"",IF(NOT(ISNUMBER($I221)),"Check date",IF($I221&lt;0,"Expired",IF($I221&lt;=Settings!$B$3,"Critical",IF($I221&lt;=Settings!$B$4,"Near expiry","OK")))))</f>
        <v/>
      </c>
      <c r="K221" s="16" t="str">
        <f>IF(OR($E221="",$F221=""),"",IF(AND(ISNUMBER($E221),ISNUMBER($F221)),$E221*$F221,"Check"))</f>
        <v/>
      </c>
      <c r="L221" s="17" t="str">
        <f>IF(OR($A221="",$D221="",$E221=""),"",IF(NOT(ISNUMBER($D221)),"",IF($D221&lt;TODAY(),"Do not sell",IF(N($E221)&lt;=0,"",COUNTIFS($A$2:$A$501,$A221,$D$2:$D$501,"&lt;"&amp;$D221,$D$2:$D$501,"&gt;="&amp;TODAY(),$E$2:$E$501,"&gt;0")+1))))</f>
        <v/>
      </c>
      <c r="M221" s="15" t="str">
        <f>IF($J221="Check date","Enter the expiry as a date",IF($J221="Expired","Take off the shelf: return or write off",IF($J221="Critical","Return now or sell first",IF($J221="Near expiry","Sell first; check the return window",""))))</f>
        <v/>
      </c>
    </row>
    <row r="222" spans="1:13" x14ac:dyDescent="0.25">
      <c r="A222" s="10"/>
      <c r="B222" s="10"/>
      <c r="C222" s="10"/>
      <c r="D222" s="11"/>
      <c r="E222" s="12"/>
      <c r="F222" s="13"/>
      <c r="G222" s="10"/>
      <c r="H222" s="10"/>
      <c r="I222" s="14" t="str">
        <f>IF($D222="","",IF(ISNUMBER($D222),$D222-TODAY(),"Check date"))</f>
        <v/>
      </c>
      <c r="J222" s="15" t="str">
        <f>IF(OR($A222="",$D222=""),"",IF(NOT(ISNUMBER($I222)),"Check date",IF($I222&lt;0,"Expired",IF($I222&lt;=Settings!$B$3,"Critical",IF($I222&lt;=Settings!$B$4,"Near expiry","OK")))))</f>
        <v/>
      </c>
      <c r="K222" s="16" t="str">
        <f>IF(OR($E222="",$F222=""),"",IF(AND(ISNUMBER($E222),ISNUMBER($F222)),$E222*$F222,"Check"))</f>
        <v/>
      </c>
      <c r="L222" s="17" t="str">
        <f>IF(OR($A222="",$D222="",$E222=""),"",IF(NOT(ISNUMBER($D222)),"",IF($D222&lt;TODAY(),"Do not sell",IF(N($E222)&lt;=0,"",COUNTIFS($A$2:$A$501,$A222,$D$2:$D$501,"&lt;"&amp;$D222,$D$2:$D$501,"&gt;="&amp;TODAY(),$E$2:$E$501,"&gt;0")+1))))</f>
        <v/>
      </c>
      <c r="M222" s="15" t="str">
        <f>IF($J222="Check date","Enter the expiry as a date",IF($J222="Expired","Take off the shelf: return or write off",IF($J222="Critical","Return now or sell first",IF($J222="Near expiry","Sell first; check the return window",""))))</f>
        <v/>
      </c>
    </row>
    <row r="223" spans="1:13" x14ac:dyDescent="0.25">
      <c r="A223" s="10"/>
      <c r="B223" s="10"/>
      <c r="C223" s="10"/>
      <c r="D223" s="11"/>
      <c r="E223" s="12"/>
      <c r="F223" s="13"/>
      <c r="G223" s="10"/>
      <c r="H223" s="10"/>
      <c r="I223" s="14" t="str">
        <f>IF($D223="","",IF(ISNUMBER($D223),$D223-TODAY(),"Check date"))</f>
        <v/>
      </c>
      <c r="J223" s="15" t="str">
        <f>IF(OR($A223="",$D223=""),"",IF(NOT(ISNUMBER($I223)),"Check date",IF($I223&lt;0,"Expired",IF($I223&lt;=Settings!$B$3,"Critical",IF($I223&lt;=Settings!$B$4,"Near expiry","OK")))))</f>
        <v/>
      </c>
      <c r="K223" s="16" t="str">
        <f>IF(OR($E223="",$F223=""),"",IF(AND(ISNUMBER($E223),ISNUMBER($F223)),$E223*$F223,"Check"))</f>
        <v/>
      </c>
      <c r="L223" s="17" t="str">
        <f>IF(OR($A223="",$D223="",$E223=""),"",IF(NOT(ISNUMBER($D223)),"",IF($D223&lt;TODAY(),"Do not sell",IF(N($E223)&lt;=0,"",COUNTIFS($A$2:$A$501,$A223,$D$2:$D$501,"&lt;"&amp;$D223,$D$2:$D$501,"&gt;="&amp;TODAY(),$E$2:$E$501,"&gt;0")+1))))</f>
        <v/>
      </c>
      <c r="M223" s="15" t="str">
        <f>IF($J223="Check date","Enter the expiry as a date",IF($J223="Expired","Take off the shelf: return or write off",IF($J223="Critical","Return now or sell first",IF($J223="Near expiry","Sell first; check the return window",""))))</f>
        <v/>
      </c>
    </row>
    <row r="224" spans="1:13" x14ac:dyDescent="0.25">
      <c r="A224" s="10"/>
      <c r="B224" s="10"/>
      <c r="C224" s="10"/>
      <c r="D224" s="11"/>
      <c r="E224" s="12"/>
      <c r="F224" s="13"/>
      <c r="G224" s="10"/>
      <c r="H224" s="10"/>
      <c r="I224" s="14" t="str">
        <f>IF($D224="","",IF(ISNUMBER($D224),$D224-TODAY(),"Check date"))</f>
        <v/>
      </c>
      <c r="J224" s="15" t="str">
        <f>IF(OR($A224="",$D224=""),"",IF(NOT(ISNUMBER($I224)),"Check date",IF($I224&lt;0,"Expired",IF($I224&lt;=Settings!$B$3,"Critical",IF($I224&lt;=Settings!$B$4,"Near expiry","OK")))))</f>
        <v/>
      </c>
      <c r="K224" s="16" t="str">
        <f>IF(OR($E224="",$F224=""),"",IF(AND(ISNUMBER($E224),ISNUMBER($F224)),$E224*$F224,"Check"))</f>
        <v/>
      </c>
      <c r="L224" s="17" t="str">
        <f>IF(OR($A224="",$D224="",$E224=""),"",IF(NOT(ISNUMBER($D224)),"",IF($D224&lt;TODAY(),"Do not sell",IF(N($E224)&lt;=0,"",COUNTIFS($A$2:$A$501,$A224,$D$2:$D$501,"&lt;"&amp;$D224,$D$2:$D$501,"&gt;="&amp;TODAY(),$E$2:$E$501,"&gt;0")+1))))</f>
        <v/>
      </c>
      <c r="M224" s="15" t="str">
        <f>IF($J224="Check date","Enter the expiry as a date",IF($J224="Expired","Take off the shelf: return or write off",IF($J224="Critical","Return now or sell first",IF($J224="Near expiry","Sell first; check the return window",""))))</f>
        <v/>
      </c>
    </row>
    <row r="225" spans="1:13" x14ac:dyDescent="0.25">
      <c r="A225" s="10"/>
      <c r="B225" s="10"/>
      <c r="C225" s="10"/>
      <c r="D225" s="11"/>
      <c r="E225" s="12"/>
      <c r="F225" s="13"/>
      <c r="G225" s="10"/>
      <c r="H225" s="10"/>
      <c r="I225" s="14" t="str">
        <f>IF($D225="","",IF(ISNUMBER($D225),$D225-TODAY(),"Check date"))</f>
        <v/>
      </c>
      <c r="J225" s="15" t="str">
        <f>IF(OR($A225="",$D225=""),"",IF(NOT(ISNUMBER($I225)),"Check date",IF($I225&lt;0,"Expired",IF($I225&lt;=Settings!$B$3,"Critical",IF($I225&lt;=Settings!$B$4,"Near expiry","OK")))))</f>
        <v/>
      </c>
      <c r="K225" s="16" t="str">
        <f>IF(OR($E225="",$F225=""),"",IF(AND(ISNUMBER($E225),ISNUMBER($F225)),$E225*$F225,"Check"))</f>
        <v/>
      </c>
      <c r="L225" s="17" t="str">
        <f>IF(OR($A225="",$D225="",$E225=""),"",IF(NOT(ISNUMBER($D225)),"",IF($D225&lt;TODAY(),"Do not sell",IF(N($E225)&lt;=0,"",COUNTIFS($A$2:$A$501,$A225,$D$2:$D$501,"&lt;"&amp;$D225,$D$2:$D$501,"&gt;="&amp;TODAY(),$E$2:$E$501,"&gt;0")+1))))</f>
        <v/>
      </c>
      <c r="M225" s="15" t="str">
        <f>IF($J225="Check date","Enter the expiry as a date",IF($J225="Expired","Take off the shelf: return or write off",IF($J225="Critical","Return now or sell first",IF($J225="Near expiry","Sell first; check the return window",""))))</f>
        <v/>
      </c>
    </row>
    <row r="226" spans="1:13" x14ac:dyDescent="0.25">
      <c r="A226" s="10"/>
      <c r="B226" s="10"/>
      <c r="C226" s="10"/>
      <c r="D226" s="11"/>
      <c r="E226" s="12"/>
      <c r="F226" s="13"/>
      <c r="G226" s="10"/>
      <c r="H226" s="10"/>
      <c r="I226" s="14" t="str">
        <f>IF($D226="","",IF(ISNUMBER($D226),$D226-TODAY(),"Check date"))</f>
        <v/>
      </c>
      <c r="J226" s="15" t="str">
        <f>IF(OR($A226="",$D226=""),"",IF(NOT(ISNUMBER($I226)),"Check date",IF($I226&lt;0,"Expired",IF($I226&lt;=Settings!$B$3,"Critical",IF($I226&lt;=Settings!$B$4,"Near expiry","OK")))))</f>
        <v/>
      </c>
      <c r="K226" s="16" t="str">
        <f>IF(OR($E226="",$F226=""),"",IF(AND(ISNUMBER($E226),ISNUMBER($F226)),$E226*$F226,"Check"))</f>
        <v/>
      </c>
      <c r="L226" s="17" t="str">
        <f>IF(OR($A226="",$D226="",$E226=""),"",IF(NOT(ISNUMBER($D226)),"",IF($D226&lt;TODAY(),"Do not sell",IF(N($E226)&lt;=0,"",COUNTIFS($A$2:$A$501,$A226,$D$2:$D$501,"&lt;"&amp;$D226,$D$2:$D$501,"&gt;="&amp;TODAY(),$E$2:$E$501,"&gt;0")+1))))</f>
        <v/>
      </c>
      <c r="M226" s="15" t="str">
        <f>IF($J226="Check date","Enter the expiry as a date",IF($J226="Expired","Take off the shelf: return or write off",IF($J226="Critical","Return now or sell first",IF($J226="Near expiry","Sell first; check the return window",""))))</f>
        <v/>
      </c>
    </row>
    <row r="227" spans="1:13" x14ac:dyDescent="0.25">
      <c r="A227" s="10"/>
      <c r="B227" s="10"/>
      <c r="C227" s="10"/>
      <c r="D227" s="11"/>
      <c r="E227" s="12"/>
      <c r="F227" s="13"/>
      <c r="G227" s="10"/>
      <c r="H227" s="10"/>
      <c r="I227" s="14" t="str">
        <f>IF($D227="","",IF(ISNUMBER($D227),$D227-TODAY(),"Check date"))</f>
        <v/>
      </c>
      <c r="J227" s="15" t="str">
        <f>IF(OR($A227="",$D227=""),"",IF(NOT(ISNUMBER($I227)),"Check date",IF($I227&lt;0,"Expired",IF($I227&lt;=Settings!$B$3,"Critical",IF($I227&lt;=Settings!$B$4,"Near expiry","OK")))))</f>
        <v/>
      </c>
      <c r="K227" s="16" t="str">
        <f>IF(OR($E227="",$F227=""),"",IF(AND(ISNUMBER($E227),ISNUMBER($F227)),$E227*$F227,"Check"))</f>
        <v/>
      </c>
      <c r="L227" s="17" t="str">
        <f>IF(OR($A227="",$D227="",$E227=""),"",IF(NOT(ISNUMBER($D227)),"",IF($D227&lt;TODAY(),"Do not sell",IF(N($E227)&lt;=0,"",COUNTIFS($A$2:$A$501,$A227,$D$2:$D$501,"&lt;"&amp;$D227,$D$2:$D$501,"&gt;="&amp;TODAY(),$E$2:$E$501,"&gt;0")+1))))</f>
        <v/>
      </c>
      <c r="M227" s="15" t="str">
        <f>IF($J227="Check date","Enter the expiry as a date",IF($J227="Expired","Take off the shelf: return or write off",IF($J227="Critical","Return now or sell first",IF($J227="Near expiry","Sell first; check the return window",""))))</f>
        <v/>
      </c>
    </row>
    <row r="228" spans="1:13" x14ac:dyDescent="0.25">
      <c r="A228" s="10"/>
      <c r="B228" s="10"/>
      <c r="C228" s="10"/>
      <c r="D228" s="11"/>
      <c r="E228" s="12"/>
      <c r="F228" s="13"/>
      <c r="G228" s="10"/>
      <c r="H228" s="10"/>
      <c r="I228" s="14" t="str">
        <f>IF($D228="","",IF(ISNUMBER($D228),$D228-TODAY(),"Check date"))</f>
        <v/>
      </c>
      <c r="J228" s="15" t="str">
        <f>IF(OR($A228="",$D228=""),"",IF(NOT(ISNUMBER($I228)),"Check date",IF($I228&lt;0,"Expired",IF($I228&lt;=Settings!$B$3,"Critical",IF($I228&lt;=Settings!$B$4,"Near expiry","OK")))))</f>
        <v/>
      </c>
      <c r="K228" s="16" t="str">
        <f>IF(OR($E228="",$F228=""),"",IF(AND(ISNUMBER($E228),ISNUMBER($F228)),$E228*$F228,"Check"))</f>
        <v/>
      </c>
      <c r="L228" s="17" t="str">
        <f>IF(OR($A228="",$D228="",$E228=""),"",IF(NOT(ISNUMBER($D228)),"",IF($D228&lt;TODAY(),"Do not sell",IF(N($E228)&lt;=0,"",COUNTIFS($A$2:$A$501,$A228,$D$2:$D$501,"&lt;"&amp;$D228,$D$2:$D$501,"&gt;="&amp;TODAY(),$E$2:$E$501,"&gt;0")+1))))</f>
        <v/>
      </c>
      <c r="M228" s="15" t="str">
        <f>IF($J228="Check date","Enter the expiry as a date",IF($J228="Expired","Take off the shelf: return or write off",IF($J228="Critical","Return now or sell first",IF($J228="Near expiry","Sell first; check the return window",""))))</f>
        <v/>
      </c>
    </row>
    <row r="229" spans="1:13" x14ac:dyDescent="0.25">
      <c r="A229" s="10"/>
      <c r="B229" s="10"/>
      <c r="C229" s="10"/>
      <c r="D229" s="11"/>
      <c r="E229" s="12"/>
      <c r="F229" s="13"/>
      <c r="G229" s="10"/>
      <c r="H229" s="10"/>
      <c r="I229" s="14" t="str">
        <f>IF($D229="","",IF(ISNUMBER($D229),$D229-TODAY(),"Check date"))</f>
        <v/>
      </c>
      <c r="J229" s="15" t="str">
        <f>IF(OR($A229="",$D229=""),"",IF(NOT(ISNUMBER($I229)),"Check date",IF($I229&lt;0,"Expired",IF($I229&lt;=Settings!$B$3,"Critical",IF($I229&lt;=Settings!$B$4,"Near expiry","OK")))))</f>
        <v/>
      </c>
      <c r="K229" s="16" t="str">
        <f>IF(OR($E229="",$F229=""),"",IF(AND(ISNUMBER($E229),ISNUMBER($F229)),$E229*$F229,"Check"))</f>
        <v/>
      </c>
      <c r="L229" s="17" t="str">
        <f>IF(OR($A229="",$D229="",$E229=""),"",IF(NOT(ISNUMBER($D229)),"",IF($D229&lt;TODAY(),"Do not sell",IF(N($E229)&lt;=0,"",COUNTIFS($A$2:$A$501,$A229,$D$2:$D$501,"&lt;"&amp;$D229,$D$2:$D$501,"&gt;="&amp;TODAY(),$E$2:$E$501,"&gt;0")+1))))</f>
        <v/>
      </c>
      <c r="M229" s="15" t="str">
        <f>IF($J229="Check date","Enter the expiry as a date",IF($J229="Expired","Take off the shelf: return or write off",IF($J229="Critical","Return now or sell first",IF($J229="Near expiry","Sell first; check the return window",""))))</f>
        <v/>
      </c>
    </row>
    <row r="230" spans="1:13" x14ac:dyDescent="0.25">
      <c r="A230" s="10"/>
      <c r="B230" s="10"/>
      <c r="C230" s="10"/>
      <c r="D230" s="11"/>
      <c r="E230" s="12"/>
      <c r="F230" s="13"/>
      <c r="G230" s="10"/>
      <c r="H230" s="10"/>
      <c r="I230" s="14" t="str">
        <f>IF($D230="","",IF(ISNUMBER($D230),$D230-TODAY(),"Check date"))</f>
        <v/>
      </c>
      <c r="J230" s="15" t="str">
        <f>IF(OR($A230="",$D230=""),"",IF(NOT(ISNUMBER($I230)),"Check date",IF($I230&lt;0,"Expired",IF($I230&lt;=Settings!$B$3,"Critical",IF($I230&lt;=Settings!$B$4,"Near expiry","OK")))))</f>
        <v/>
      </c>
      <c r="K230" s="16" t="str">
        <f>IF(OR($E230="",$F230=""),"",IF(AND(ISNUMBER($E230),ISNUMBER($F230)),$E230*$F230,"Check"))</f>
        <v/>
      </c>
      <c r="L230" s="17" t="str">
        <f>IF(OR($A230="",$D230="",$E230=""),"",IF(NOT(ISNUMBER($D230)),"",IF($D230&lt;TODAY(),"Do not sell",IF(N($E230)&lt;=0,"",COUNTIFS($A$2:$A$501,$A230,$D$2:$D$501,"&lt;"&amp;$D230,$D$2:$D$501,"&gt;="&amp;TODAY(),$E$2:$E$501,"&gt;0")+1))))</f>
        <v/>
      </c>
      <c r="M230" s="15" t="str">
        <f>IF($J230="Check date","Enter the expiry as a date",IF($J230="Expired","Take off the shelf: return or write off",IF($J230="Critical","Return now or sell first",IF($J230="Near expiry","Sell first; check the return window",""))))</f>
        <v/>
      </c>
    </row>
    <row r="231" spans="1:13" x14ac:dyDescent="0.25">
      <c r="A231" s="10"/>
      <c r="B231" s="10"/>
      <c r="C231" s="10"/>
      <c r="D231" s="11"/>
      <c r="E231" s="12"/>
      <c r="F231" s="13"/>
      <c r="G231" s="10"/>
      <c r="H231" s="10"/>
      <c r="I231" s="14" t="str">
        <f>IF($D231="","",IF(ISNUMBER($D231),$D231-TODAY(),"Check date"))</f>
        <v/>
      </c>
      <c r="J231" s="15" t="str">
        <f>IF(OR($A231="",$D231=""),"",IF(NOT(ISNUMBER($I231)),"Check date",IF($I231&lt;0,"Expired",IF($I231&lt;=Settings!$B$3,"Critical",IF($I231&lt;=Settings!$B$4,"Near expiry","OK")))))</f>
        <v/>
      </c>
      <c r="K231" s="16" t="str">
        <f>IF(OR($E231="",$F231=""),"",IF(AND(ISNUMBER($E231),ISNUMBER($F231)),$E231*$F231,"Check"))</f>
        <v/>
      </c>
      <c r="L231" s="17" t="str">
        <f>IF(OR($A231="",$D231="",$E231=""),"",IF(NOT(ISNUMBER($D231)),"",IF($D231&lt;TODAY(),"Do not sell",IF(N($E231)&lt;=0,"",COUNTIFS($A$2:$A$501,$A231,$D$2:$D$501,"&lt;"&amp;$D231,$D$2:$D$501,"&gt;="&amp;TODAY(),$E$2:$E$501,"&gt;0")+1))))</f>
        <v/>
      </c>
      <c r="M231" s="15" t="str">
        <f>IF($J231="Check date","Enter the expiry as a date",IF($J231="Expired","Take off the shelf: return or write off",IF($J231="Critical","Return now or sell first",IF($J231="Near expiry","Sell first; check the return window",""))))</f>
        <v/>
      </c>
    </row>
    <row r="232" spans="1:13" x14ac:dyDescent="0.25">
      <c r="A232" s="10"/>
      <c r="B232" s="10"/>
      <c r="C232" s="10"/>
      <c r="D232" s="11"/>
      <c r="E232" s="12"/>
      <c r="F232" s="13"/>
      <c r="G232" s="10"/>
      <c r="H232" s="10"/>
      <c r="I232" s="14" t="str">
        <f>IF($D232="","",IF(ISNUMBER($D232),$D232-TODAY(),"Check date"))</f>
        <v/>
      </c>
      <c r="J232" s="15" t="str">
        <f>IF(OR($A232="",$D232=""),"",IF(NOT(ISNUMBER($I232)),"Check date",IF($I232&lt;0,"Expired",IF($I232&lt;=Settings!$B$3,"Critical",IF($I232&lt;=Settings!$B$4,"Near expiry","OK")))))</f>
        <v/>
      </c>
      <c r="K232" s="16" t="str">
        <f>IF(OR($E232="",$F232=""),"",IF(AND(ISNUMBER($E232),ISNUMBER($F232)),$E232*$F232,"Check"))</f>
        <v/>
      </c>
      <c r="L232" s="17" t="str">
        <f>IF(OR($A232="",$D232="",$E232=""),"",IF(NOT(ISNUMBER($D232)),"",IF($D232&lt;TODAY(),"Do not sell",IF(N($E232)&lt;=0,"",COUNTIFS($A$2:$A$501,$A232,$D$2:$D$501,"&lt;"&amp;$D232,$D$2:$D$501,"&gt;="&amp;TODAY(),$E$2:$E$501,"&gt;0")+1))))</f>
        <v/>
      </c>
      <c r="M232" s="15" t="str">
        <f>IF($J232="Check date","Enter the expiry as a date",IF($J232="Expired","Take off the shelf: return or write off",IF($J232="Critical","Return now or sell first",IF($J232="Near expiry","Sell first; check the return window",""))))</f>
        <v/>
      </c>
    </row>
    <row r="233" spans="1:13" x14ac:dyDescent="0.25">
      <c r="A233" s="10"/>
      <c r="B233" s="10"/>
      <c r="C233" s="10"/>
      <c r="D233" s="11"/>
      <c r="E233" s="12"/>
      <c r="F233" s="13"/>
      <c r="G233" s="10"/>
      <c r="H233" s="10"/>
      <c r="I233" s="14" t="str">
        <f>IF($D233="","",IF(ISNUMBER($D233),$D233-TODAY(),"Check date"))</f>
        <v/>
      </c>
      <c r="J233" s="15" t="str">
        <f>IF(OR($A233="",$D233=""),"",IF(NOT(ISNUMBER($I233)),"Check date",IF($I233&lt;0,"Expired",IF($I233&lt;=Settings!$B$3,"Critical",IF($I233&lt;=Settings!$B$4,"Near expiry","OK")))))</f>
        <v/>
      </c>
      <c r="K233" s="16" t="str">
        <f>IF(OR($E233="",$F233=""),"",IF(AND(ISNUMBER($E233),ISNUMBER($F233)),$E233*$F233,"Check"))</f>
        <v/>
      </c>
      <c r="L233" s="17" t="str">
        <f>IF(OR($A233="",$D233="",$E233=""),"",IF(NOT(ISNUMBER($D233)),"",IF($D233&lt;TODAY(),"Do not sell",IF(N($E233)&lt;=0,"",COUNTIFS($A$2:$A$501,$A233,$D$2:$D$501,"&lt;"&amp;$D233,$D$2:$D$501,"&gt;="&amp;TODAY(),$E$2:$E$501,"&gt;0")+1))))</f>
        <v/>
      </c>
      <c r="M233" s="15" t="str">
        <f>IF($J233="Check date","Enter the expiry as a date",IF($J233="Expired","Take off the shelf: return or write off",IF($J233="Critical","Return now or sell first",IF($J233="Near expiry","Sell first; check the return window",""))))</f>
        <v/>
      </c>
    </row>
    <row r="234" spans="1:13" x14ac:dyDescent="0.25">
      <c r="A234" s="10"/>
      <c r="B234" s="10"/>
      <c r="C234" s="10"/>
      <c r="D234" s="11"/>
      <c r="E234" s="12"/>
      <c r="F234" s="13"/>
      <c r="G234" s="10"/>
      <c r="H234" s="10"/>
      <c r="I234" s="14" t="str">
        <f>IF($D234="","",IF(ISNUMBER($D234),$D234-TODAY(),"Check date"))</f>
        <v/>
      </c>
      <c r="J234" s="15" t="str">
        <f>IF(OR($A234="",$D234=""),"",IF(NOT(ISNUMBER($I234)),"Check date",IF($I234&lt;0,"Expired",IF($I234&lt;=Settings!$B$3,"Critical",IF($I234&lt;=Settings!$B$4,"Near expiry","OK")))))</f>
        <v/>
      </c>
      <c r="K234" s="16" t="str">
        <f>IF(OR($E234="",$F234=""),"",IF(AND(ISNUMBER($E234),ISNUMBER($F234)),$E234*$F234,"Check"))</f>
        <v/>
      </c>
      <c r="L234" s="17" t="str">
        <f>IF(OR($A234="",$D234="",$E234=""),"",IF(NOT(ISNUMBER($D234)),"",IF($D234&lt;TODAY(),"Do not sell",IF(N($E234)&lt;=0,"",COUNTIFS($A$2:$A$501,$A234,$D$2:$D$501,"&lt;"&amp;$D234,$D$2:$D$501,"&gt;="&amp;TODAY(),$E$2:$E$501,"&gt;0")+1))))</f>
        <v/>
      </c>
      <c r="M234" s="15" t="str">
        <f>IF($J234="Check date","Enter the expiry as a date",IF($J234="Expired","Take off the shelf: return or write off",IF($J234="Critical","Return now or sell first",IF($J234="Near expiry","Sell first; check the return window",""))))</f>
        <v/>
      </c>
    </row>
    <row r="235" spans="1:13" x14ac:dyDescent="0.25">
      <c r="A235" s="10"/>
      <c r="B235" s="10"/>
      <c r="C235" s="10"/>
      <c r="D235" s="11"/>
      <c r="E235" s="12"/>
      <c r="F235" s="13"/>
      <c r="G235" s="10"/>
      <c r="H235" s="10"/>
      <c r="I235" s="14" t="str">
        <f>IF($D235="","",IF(ISNUMBER($D235),$D235-TODAY(),"Check date"))</f>
        <v/>
      </c>
      <c r="J235" s="15" t="str">
        <f>IF(OR($A235="",$D235=""),"",IF(NOT(ISNUMBER($I235)),"Check date",IF($I235&lt;0,"Expired",IF($I235&lt;=Settings!$B$3,"Critical",IF($I235&lt;=Settings!$B$4,"Near expiry","OK")))))</f>
        <v/>
      </c>
      <c r="K235" s="16" t="str">
        <f>IF(OR($E235="",$F235=""),"",IF(AND(ISNUMBER($E235),ISNUMBER($F235)),$E235*$F235,"Check"))</f>
        <v/>
      </c>
      <c r="L235" s="17" t="str">
        <f>IF(OR($A235="",$D235="",$E235=""),"",IF(NOT(ISNUMBER($D235)),"",IF($D235&lt;TODAY(),"Do not sell",IF(N($E235)&lt;=0,"",COUNTIFS($A$2:$A$501,$A235,$D$2:$D$501,"&lt;"&amp;$D235,$D$2:$D$501,"&gt;="&amp;TODAY(),$E$2:$E$501,"&gt;0")+1))))</f>
        <v/>
      </c>
      <c r="M235" s="15" t="str">
        <f>IF($J235="Check date","Enter the expiry as a date",IF($J235="Expired","Take off the shelf: return or write off",IF($J235="Critical","Return now or sell first",IF($J235="Near expiry","Sell first; check the return window",""))))</f>
        <v/>
      </c>
    </row>
    <row r="236" spans="1:13" x14ac:dyDescent="0.25">
      <c r="A236" s="10"/>
      <c r="B236" s="10"/>
      <c r="C236" s="10"/>
      <c r="D236" s="11"/>
      <c r="E236" s="12"/>
      <c r="F236" s="13"/>
      <c r="G236" s="10"/>
      <c r="H236" s="10"/>
      <c r="I236" s="14" t="str">
        <f>IF($D236="","",IF(ISNUMBER($D236),$D236-TODAY(),"Check date"))</f>
        <v/>
      </c>
      <c r="J236" s="15" t="str">
        <f>IF(OR($A236="",$D236=""),"",IF(NOT(ISNUMBER($I236)),"Check date",IF($I236&lt;0,"Expired",IF($I236&lt;=Settings!$B$3,"Critical",IF($I236&lt;=Settings!$B$4,"Near expiry","OK")))))</f>
        <v/>
      </c>
      <c r="K236" s="16" t="str">
        <f>IF(OR($E236="",$F236=""),"",IF(AND(ISNUMBER($E236),ISNUMBER($F236)),$E236*$F236,"Check"))</f>
        <v/>
      </c>
      <c r="L236" s="17" t="str">
        <f>IF(OR($A236="",$D236="",$E236=""),"",IF(NOT(ISNUMBER($D236)),"",IF($D236&lt;TODAY(),"Do not sell",IF(N($E236)&lt;=0,"",COUNTIFS($A$2:$A$501,$A236,$D$2:$D$501,"&lt;"&amp;$D236,$D$2:$D$501,"&gt;="&amp;TODAY(),$E$2:$E$501,"&gt;0")+1))))</f>
        <v/>
      </c>
      <c r="M236" s="15" t="str">
        <f>IF($J236="Check date","Enter the expiry as a date",IF($J236="Expired","Take off the shelf: return or write off",IF($J236="Critical","Return now or sell first",IF($J236="Near expiry","Sell first; check the return window",""))))</f>
        <v/>
      </c>
    </row>
    <row r="237" spans="1:13" x14ac:dyDescent="0.25">
      <c r="A237" s="10"/>
      <c r="B237" s="10"/>
      <c r="C237" s="10"/>
      <c r="D237" s="11"/>
      <c r="E237" s="12"/>
      <c r="F237" s="13"/>
      <c r="G237" s="10"/>
      <c r="H237" s="10"/>
      <c r="I237" s="14" t="str">
        <f>IF($D237="","",IF(ISNUMBER($D237),$D237-TODAY(),"Check date"))</f>
        <v/>
      </c>
      <c r="J237" s="15" t="str">
        <f>IF(OR($A237="",$D237=""),"",IF(NOT(ISNUMBER($I237)),"Check date",IF($I237&lt;0,"Expired",IF($I237&lt;=Settings!$B$3,"Critical",IF($I237&lt;=Settings!$B$4,"Near expiry","OK")))))</f>
        <v/>
      </c>
      <c r="K237" s="16" t="str">
        <f>IF(OR($E237="",$F237=""),"",IF(AND(ISNUMBER($E237),ISNUMBER($F237)),$E237*$F237,"Check"))</f>
        <v/>
      </c>
      <c r="L237" s="17" t="str">
        <f>IF(OR($A237="",$D237="",$E237=""),"",IF(NOT(ISNUMBER($D237)),"",IF($D237&lt;TODAY(),"Do not sell",IF(N($E237)&lt;=0,"",COUNTIFS($A$2:$A$501,$A237,$D$2:$D$501,"&lt;"&amp;$D237,$D$2:$D$501,"&gt;="&amp;TODAY(),$E$2:$E$501,"&gt;0")+1))))</f>
        <v/>
      </c>
      <c r="M237" s="15" t="str">
        <f>IF($J237="Check date","Enter the expiry as a date",IF($J237="Expired","Take off the shelf: return or write off",IF($J237="Critical","Return now or sell first",IF($J237="Near expiry","Sell first; check the return window",""))))</f>
        <v/>
      </c>
    </row>
    <row r="238" spans="1:13" x14ac:dyDescent="0.25">
      <c r="A238" s="10"/>
      <c r="B238" s="10"/>
      <c r="C238" s="10"/>
      <c r="D238" s="11"/>
      <c r="E238" s="12"/>
      <c r="F238" s="13"/>
      <c r="G238" s="10"/>
      <c r="H238" s="10"/>
      <c r="I238" s="14" t="str">
        <f>IF($D238="","",IF(ISNUMBER($D238),$D238-TODAY(),"Check date"))</f>
        <v/>
      </c>
      <c r="J238" s="15" t="str">
        <f>IF(OR($A238="",$D238=""),"",IF(NOT(ISNUMBER($I238)),"Check date",IF($I238&lt;0,"Expired",IF($I238&lt;=Settings!$B$3,"Critical",IF($I238&lt;=Settings!$B$4,"Near expiry","OK")))))</f>
        <v/>
      </c>
      <c r="K238" s="16" t="str">
        <f>IF(OR($E238="",$F238=""),"",IF(AND(ISNUMBER($E238),ISNUMBER($F238)),$E238*$F238,"Check"))</f>
        <v/>
      </c>
      <c r="L238" s="17" t="str">
        <f>IF(OR($A238="",$D238="",$E238=""),"",IF(NOT(ISNUMBER($D238)),"",IF($D238&lt;TODAY(),"Do not sell",IF(N($E238)&lt;=0,"",COUNTIFS($A$2:$A$501,$A238,$D$2:$D$501,"&lt;"&amp;$D238,$D$2:$D$501,"&gt;="&amp;TODAY(),$E$2:$E$501,"&gt;0")+1))))</f>
        <v/>
      </c>
      <c r="M238" s="15" t="str">
        <f>IF($J238="Check date","Enter the expiry as a date",IF($J238="Expired","Take off the shelf: return or write off",IF($J238="Critical","Return now or sell first",IF($J238="Near expiry","Sell first; check the return window",""))))</f>
        <v/>
      </c>
    </row>
    <row r="239" spans="1:13" x14ac:dyDescent="0.25">
      <c r="A239" s="10"/>
      <c r="B239" s="10"/>
      <c r="C239" s="10"/>
      <c r="D239" s="11"/>
      <c r="E239" s="12"/>
      <c r="F239" s="13"/>
      <c r="G239" s="10"/>
      <c r="H239" s="10"/>
      <c r="I239" s="14" t="str">
        <f>IF($D239="","",IF(ISNUMBER($D239),$D239-TODAY(),"Check date"))</f>
        <v/>
      </c>
      <c r="J239" s="15" t="str">
        <f>IF(OR($A239="",$D239=""),"",IF(NOT(ISNUMBER($I239)),"Check date",IF($I239&lt;0,"Expired",IF($I239&lt;=Settings!$B$3,"Critical",IF($I239&lt;=Settings!$B$4,"Near expiry","OK")))))</f>
        <v/>
      </c>
      <c r="K239" s="16" t="str">
        <f>IF(OR($E239="",$F239=""),"",IF(AND(ISNUMBER($E239),ISNUMBER($F239)),$E239*$F239,"Check"))</f>
        <v/>
      </c>
      <c r="L239" s="17" t="str">
        <f>IF(OR($A239="",$D239="",$E239=""),"",IF(NOT(ISNUMBER($D239)),"",IF($D239&lt;TODAY(),"Do not sell",IF(N($E239)&lt;=0,"",COUNTIFS($A$2:$A$501,$A239,$D$2:$D$501,"&lt;"&amp;$D239,$D$2:$D$501,"&gt;="&amp;TODAY(),$E$2:$E$501,"&gt;0")+1))))</f>
        <v/>
      </c>
      <c r="M239" s="15" t="str">
        <f>IF($J239="Check date","Enter the expiry as a date",IF($J239="Expired","Take off the shelf: return or write off",IF($J239="Critical","Return now or sell first",IF($J239="Near expiry","Sell first; check the return window",""))))</f>
        <v/>
      </c>
    </row>
    <row r="240" spans="1:13" x14ac:dyDescent="0.25">
      <c r="A240" s="10"/>
      <c r="B240" s="10"/>
      <c r="C240" s="10"/>
      <c r="D240" s="11"/>
      <c r="E240" s="12"/>
      <c r="F240" s="13"/>
      <c r="G240" s="10"/>
      <c r="H240" s="10"/>
      <c r="I240" s="14" t="str">
        <f>IF($D240="","",IF(ISNUMBER($D240),$D240-TODAY(),"Check date"))</f>
        <v/>
      </c>
      <c r="J240" s="15" t="str">
        <f>IF(OR($A240="",$D240=""),"",IF(NOT(ISNUMBER($I240)),"Check date",IF($I240&lt;0,"Expired",IF($I240&lt;=Settings!$B$3,"Critical",IF($I240&lt;=Settings!$B$4,"Near expiry","OK")))))</f>
        <v/>
      </c>
      <c r="K240" s="16" t="str">
        <f>IF(OR($E240="",$F240=""),"",IF(AND(ISNUMBER($E240),ISNUMBER($F240)),$E240*$F240,"Check"))</f>
        <v/>
      </c>
      <c r="L240" s="17" t="str">
        <f>IF(OR($A240="",$D240="",$E240=""),"",IF(NOT(ISNUMBER($D240)),"",IF($D240&lt;TODAY(),"Do not sell",IF(N($E240)&lt;=0,"",COUNTIFS($A$2:$A$501,$A240,$D$2:$D$501,"&lt;"&amp;$D240,$D$2:$D$501,"&gt;="&amp;TODAY(),$E$2:$E$501,"&gt;0")+1))))</f>
        <v/>
      </c>
      <c r="M240" s="15" t="str">
        <f>IF($J240="Check date","Enter the expiry as a date",IF($J240="Expired","Take off the shelf: return or write off",IF($J240="Critical","Return now or sell first",IF($J240="Near expiry","Sell first; check the return window",""))))</f>
        <v/>
      </c>
    </row>
    <row r="241" spans="1:13" x14ac:dyDescent="0.25">
      <c r="A241" s="10"/>
      <c r="B241" s="10"/>
      <c r="C241" s="10"/>
      <c r="D241" s="11"/>
      <c r="E241" s="12"/>
      <c r="F241" s="13"/>
      <c r="G241" s="10"/>
      <c r="H241" s="10"/>
      <c r="I241" s="14" t="str">
        <f>IF($D241="","",IF(ISNUMBER($D241),$D241-TODAY(),"Check date"))</f>
        <v/>
      </c>
      <c r="J241" s="15" t="str">
        <f>IF(OR($A241="",$D241=""),"",IF(NOT(ISNUMBER($I241)),"Check date",IF($I241&lt;0,"Expired",IF($I241&lt;=Settings!$B$3,"Critical",IF($I241&lt;=Settings!$B$4,"Near expiry","OK")))))</f>
        <v/>
      </c>
      <c r="K241" s="16" t="str">
        <f>IF(OR($E241="",$F241=""),"",IF(AND(ISNUMBER($E241),ISNUMBER($F241)),$E241*$F241,"Check"))</f>
        <v/>
      </c>
      <c r="L241" s="17" t="str">
        <f>IF(OR($A241="",$D241="",$E241=""),"",IF(NOT(ISNUMBER($D241)),"",IF($D241&lt;TODAY(),"Do not sell",IF(N($E241)&lt;=0,"",COUNTIFS($A$2:$A$501,$A241,$D$2:$D$501,"&lt;"&amp;$D241,$D$2:$D$501,"&gt;="&amp;TODAY(),$E$2:$E$501,"&gt;0")+1))))</f>
        <v/>
      </c>
      <c r="M241" s="15" t="str">
        <f>IF($J241="Check date","Enter the expiry as a date",IF($J241="Expired","Take off the shelf: return or write off",IF($J241="Critical","Return now or sell first",IF($J241="Near expiry","Sell first; check the return window",""))))</f>
        <v/>
      </c>
    </row>
    <row r="242" spans="1:13" x14ac:dyDescent="0.25">
      <c r="A242" s="10"/>
      <c r="B242" s="10"/>
      <c r="C242" s="10"/>
      <c r="D242" s="11"/>
      <c r="E242" s="12"/>
      <c r="F242" s="13"/>
      <c r="G242" s="10"/>
      <c r="H242" s="10"/>
      <c r="I242" s="14" t="str">
        <f>IF($D242="","",IF(ISNUMBER($D242),$D242-TODAY(),"Check date"))</f>
        <v/>
      </c>
      <c r="J242" s="15" t="str">
        <f>IF(OR($A242="",$D242=""),"",IF(NOT(ISNUMBER($I242)),"Check date",IF($I242&lt;0,"Expired",IF($I242&lt;=Settings!$B$3,"Critical",IF($I242&lt;=Settings!$B$4,"Near expiry","OK")))))</f>
        <v/>
      </c>
      <c r="K242" s="16" t="str">
        <f>IF(OR($E242="",$F242=""),"",IF(AND(ISNUMBER($E242),ISNUMBER($F242)),$E242*$F242,"Check"))</f>
        <v/>
      </c>
      <c r="L242" s="17" t="str">
        <f>IF(OR($A242="",$D242="",$E242=""),"",IF(NOT(ISNUMBER($D242)),"",IF($D242&lt;TODAY(),"Do not sell",IF(N($E242)&lt;=0,"",COUNTIFS($A$2:$A$501,$A242,$D$2:$D$501,"&lt;"&amp;$D242,$D$2:$D$501,"&gt;="&amp;TODAY(),$E$2:$E$501,"&gt;0")+1))))</f>
        <v/>
      </c>
      <c r="M242" s="15" t="str">
        <f>IF($J242="Check date","Enter the expiry as a date",IF($J242="Expired","Take off the shelf: return or write off",IF($J242="Critical","Return now or sell first",IF($J242="Near expiry","Sell first; check the return window",""))))</f>
        <v/>
      </c>
    </row>
    <row r="243" spans="1:13" x14ac:dyDescent="0.25">
      <c r="A243" s="10"/>
      <c r="B243" s="10"/>
      <c r="C243" s="10"/>
      <c r="D243" s="11"/>
      <c r="E243" s="12"/>
      <c r="F243" s="13"/>
      <c r="G243" s="10"/>
      <c r="H243" s="10"/>
      <c r="I243" s="14" t="str">
        <f>IF($D243="","",IF(ISNUMBER($D243),$D243-TODAY(),"Check date"))</f>
        <v/>
      </c>
      <c r="J243" s="15" t="str">
        <f>IF(OR($A243="",$D243=""),"",IF(NOT(ISNUMBER($I243)),"Check date",IF($I243&lt;0,"Expired",IF($I243&lt;=Settings!$B$3,"Critical",IF($I243&lt;=Settings!$B$4,"Near expiry","OK")))))</f>
        <v/>
      </c>
      <c r="K243" s="16" t="str">
        <f>IF(OR($E243="",$F243=""),"",IF(AND(ISNUMBER($E243),ISNUMBER($F243)),$E243*$F243,"Check"))</f>
        <v/>
      </c>
      <c r="L243" s="17" t="str">
        <f>IF(OR($A243="",$D243="",$E243=""),"",IF(NOT(ISNUMBER($D243)),"",IF($D243&lt;TODAY(),"Do not sell",IF(N($E243)&lt;=0,"",COUNTIFS($A$2:$A$501,$A243,$D$2:$D$501,"&lt;"&amp;$D243,$D$2:$D$501,"&gt;="&amp;TODAY(),$E$2:$E$501,"&gt;0")+1))))</f>
        <v/>
      </c>
      <c r="M243" s="15" t="str">
        <f>IF($J243="Check date","Enter the expiry as a date",IF($J243="Expired","Take off the shelf: return or write off",IF($J243="Critical","Return now or sell first",IF($J243="Near expiry","Sell first; check the return window",""))))</f>
        <v/>
      </c>
    </row>
    <row r="244" spans="1:13" x14ac:dyDescent="0.25">
      <c r="A244" s="10"/>
      <c r="B244" s="10"/>
      <c r="C244" s="10"/>
      <c r="D244" s="11"/>
      <c r="E244" s="12"/>
      <c r="F244" s="13"/>
      <c r="G244" s="10"/>
      <c r="H244" s="10"/>
      <c r="I244" s="14" t="str">
        <f>IF($D244="","",IF(ISNUMBER($D244),$D244-TODAY(),"Check date"))</f>
        <v/>
      </c>
      <c r="J244" s="15" t="str">
        <f>IF(OR($A244="",$D244=""),"",IF(NOT(ISNUMBER($I244)),"Check date",IF($I244&lt;0,"Expired",IF($I244&lt;=Settings!$B$3,"Critical",IF($I244&lt;=Settings!$B$4,"Near expiry","OK")))))</f>
        <v/>
      </c>
      <c r="K244" s="16" t="str">
        <f>IF(OR($E244="",$F244=""),"",IF(AND(ISNUMBER($E244),ISNUMBER($F244)),$E244*$F244,"Check"))</f>
        <v/>
      </c>
      <c r="L244" s="17" t="str">
        <f>IF(OR($A244="",$D244="",$E244=""),"",IF(NOT(ISNUMBER($D244)),"",IF($D244&lt;TODAY(),"Do not sell",IF(N($E244)&lt;=0,"",COUNTIFS($A$2:$A$501,$A244,$D$2:$D$501,"&lt;"&amp;$D244,$D$2:$D$501,"&gt;="&amp;TODAY(),$E$2:$E$501,"&gt;0")+1))))</f>
        <v/>
      </c>
      <c r="M244" s="15" t="str">
        <f>IF($J244="Check date","Enter the expiry as a date",IF($J244="Expired","Take off the shelf: return or write off",IF($J244="Critical","Return now or sell first",IF($J244="Near expiry","Sell first; check the return window",""))))</f>
        <v/>
      </c>
    </row>
    <row r="245" spans="1:13" x14ac:dyDescent="0.25">
      <c r="A245" s="10"/>
      <c r="B245" s="10"/>
      <c r="C245" s="10"/>
      <c r="D245" s="11"/>
      <c r="E245" s="12"/>
      <c r="F245" s="13"/>
      <c r="G245" s="10"/>
      <c r="H245" s="10"/>
      <c r="I245" s="14" t="str">
        <f>IF($D245="","",IF(ISNUMBER($D245),$D245-TODAY(),"Check date"))</f>
        <v/>
      </c>
      <c r="J245" s="15" t="str">
        <f>IF(OR($A245="",$D245=""),"",IF(NOT(ISNUMBER($I245)),"Check date",IF($I245&lt;0,"Expired",IF($I245&lt;=Settings!$B$3,"Critical",IF($I245&lt;=Settings!$B$4,"Near expiry","OK")))))</f>
        <v/>
      </c>
      <c r="K245" s="16" t="str">
        <f>IF(OR($E245="",$F245=""),"",IF(AND(ISNUMBER($E245),ISNUMBER($F245)),$E245*$F245,"Check"))</f>
        <v/>
      </c>
      <c r="L245" s="17" t="str">
        <f>IF(OR($A245="",$D245="",$E245=""),"",IF(NOT(ISNUMBER($D245)),"",IF($D245&lt;TODAY(),"Do not sell",IF(N($E245)&lt;=0,"",COUNTIFS($A$2:$A$501,$A245,$D$2:$D$501,"&lt;"&amp;$D245,$D$2:$D$501,"&gt;="&amp;TODAY(),$E$2:$E$501,"&gt;0")+1))))</f>
        <v/>
      </c>
      <c r="M245" s="15" t="str">
        <f>IF($J245="Check date","Enter the expiry as a date",IF($J245="Expired","Take off the shelf: return or write off",IF($J245="Critical","Return now or sell first",IF($J245="Near expiry","Sell first; check the return window",""))))</f>
        <v/>
      </c>
    </row>
    <row r="246" spans="1:13" x14ac:dyDescent="0.25">
      <c r="A246" s="10"/>
      <c r="B246" s="10"/>
      <c r="C246" s="10"/>
      <c r="D246" s="11"/>
      <c r="E246" s="12"/>
      <c r="F246" s="13"/>
      <c r="G246" s="10"/>
      <c r="H246" s="10"/>
      <c r="I246" s="14" t="str">
        <f>IF($D246="","",IF(ISNUMBER($D246),$D246-TODAY(),"Check date"))</f>
        <v/>
      </c>
      <c r="J246" s="15" t="str">
        <f>IF(OR($A246="",$D246=""),"",IF(NOT(ISNUMBER($I246)),"Check date",IF($I246&lt;0,"Expired",IF($I246&lt;=Settings!$B$3,"Critical",IF($I246&lt;=Settings!$B$4,"Near expiry","OK")))))</f>
        <v/>
      </c>
      <c r="K246" s="16" t="str">
        <f>IF(OR($E246="",$F246=""),"",IF(AND(ISNUMBER($E246),ISNUMBER($F246)),$E246*$F246,"Check"))</f>
        <v/>
      </c>
      <c r="L246" s="17" t="str">
        <f>IF(OR($A246="",$D246="",$E246=""),"",IF(NOT(ISNUMBER($D246)),"",IF($D246&lt;TODAY(),"Do not sell",IF(N($E246)&lt;=0,"",COUNTIFS($A$2:$A$501,$A246,$D$2:$D$501,"&lt;"&amp;$D246,$D$2:$D$501,"&gt;="&amp;TODAY(),$E$2:$E$501,"&gt;0")+1))))</f>
        <v/>
      </c>
      <c r="M246" s="15" t="str">
        <f>IF($J246="Check date","Enter the expiry as a date",IF($J246="Expired","Take off the shelf: return or write off",IF($J246="Critical","Return now or sell first",IF($J246="Near expiry","Sell first; check the return window",""))))</f>
        <v/>
      </c>
    </row>
    <row r="247" spans="1:13" x14ac:dyDescent="0.25">
      <c r="A247" s="10"/>
      <c r="B247" s="10"/>
      <c r="C247" s="10"/>
      <c r="D247" s="11"/>
      <c r="E247" s="12"/>
      <c r="F247" s="13"/>
      <c r="G247" s="10"/>
      <c r="H247" s="10"/>
      <c r="I247" s="14" t="str">
        <f>IF($D247="","",IF(ISNUMBER($D247),$D247-TODAY(),"Check date"))</f>
        <v/>
      </c>
      <c r="J247" s="15" t="str">
        <f>IF(OR($A247="",$D247=""),"",IF(NOT(ISNUMBER($I247)),"Check date",IF($I247&lt;0,"Expired",IF($I247&lt;=Settings!$B$3,"Critical",IF($I247&lt;=Settings!$B$4,"Near expiry","OK")))))</f>
        <v/>
      </c>
      <c r="K247" s="16" t="str">
        <f>IF(OR($E247="",$F247=""),"",IF(AND(ISNUMBER($E247),ISNUMBER($F247)),$E247*$F247,"Check"))</f>
        <v/>
      </c>
      <c r="L247" s="17" t="str">
        <f>IF(OR($A247="",$D247="",$E247=""),"",IF(NOT(ISNUMBER($D247)),"",IF($D247&lt;TODAY(),"Do not sell",IF(N($E247)&lt;=0,"",COUNTIFS($A$2:$A$501,$A247,$D$2:$D$501,"&lt;"&amp;$D247,$D$2:$D$501,"&gt;="&amp;TODAY(),$E$2:$E$501,"&gt;0")+1))))</f>
        <v/>
      </c>
      <c r="M247" s="15" t="str">
        <f>IF($J247="Check date","Enter the expiry as a date",IF($J247="Expired","Take off the shelf: return or write off",IF($J247="Critical","Return now or sell first",IF($J247="Near expiry","Sell first; check the return window",""))))</f>
        <v/>
      </c>
    </row>
    <row r="248" spans="1:13" x14ac:dyDescent="0.25">
      <c r="A248" s="10"/>
      <c r="B248" s="10"/>
      <c r="C248" s="10"/>
      <c r="D248" s="11"/>
      <c r="E248" s="12"/>
      <c r="F248" s="13"/>
      <c r="G248" s="10"/>
      <c r="H248" s="10"/>
      <c r="I248" s="14" t="str">
        <f>IF($D248="","",IF(ISNUMBER($D248),$D248-TODAY(),"Check date"))</f>
        <v/>
      </c>
      <c r="J248" s="15" t="str">
        <f>IF(OR($A248="",$D248=""),"",IF(NOT(ISNUMBER($I248)),"Check date",IF($I248&lt;0,"Expired",IF($I248&lt;=Settings!$B$3,"Critical",IF($I248&lt;=Settings!$B$4,"Near expiry","OK")))))</f>
        <v/>
      </c>
      <c r="K248" s="16" t="str">
        <f>IF(OR($E248="",$F248=""),"",IF(AND(ISNUMBER($E248),ISNUMBER($F248)),$E248*$F248,"Check"))</f>
        <v/>
      </c>
      <c r="L248" s="17" t="str">
        <f>IF(OR($A248="",$D248="",$E248=""),"",IF(NOT(ISNUMBER($D248)),"",IF($D248&lt;TODAY(),"Do not sell",IF(N($E248)&lt;=0,"",COUNTIFS($A$2:$A$501,$A248,$D$2:$D$501,"&lt;"&amp;$D248,$D$2:$D$501,"&gt;="&amp;TODAY(),$E$2:$E$501,"&gt;0")+1))))</f>
        <v/>
      </c>
      <c r="M248" s="15" t="str">
        <f>IF($J248="Check date","Enter the expiry as a date",IF($J248="Expired","Take off the shelf: return or write off",IF($J248="Critical","Return now or sell first",IF($J248="Near expiry","Sell first; check the return window",""))))</f>
        <v/>
      </c>
    </row>
    <row r="249" spans="1:13" x14ac:dyDescent="0.25">
      <c r="A249" s="10"/>
      <c r="B249" s="10"/>
      <c r="C249" s="10"/>
      <c r="D249" s="11"/>
      <c r="E249" s="12"/>
      <c r="F249" s="13"/>
      <c r="G249" s="10"/>
      <c r="H249" s="10"/>
      <c r="I249" s="14" t="str">
        <f>IF($D249="","",IF(ISNUMBER($D249),$D249-TODAY(),"Check date"))</f>
        <v/>
      </c>
      <c r="J249" s="15" t="str">
        <f>IF(OR($A249="",$D249=""),"",IF(NOT(ISNUMBER($I249)),"Check date",IF($I249&lt;0,"Expired",IF($I249&lt;=Settings!$B$3,"Critical",IF($I249&lt;=Settings!$B$4,"Near expiry","OK")))))</f>
        <v/>
      </c>
      <c r="K249" s="16" t="str">
        <f>IF(OR($E249="",$F249=""),"",IF(AND(ISNUMBER($E249),ISNUMBER($F249)),$E249*$F249,"Check"))</f>
        <v/>
      </c>
      <c r="L249" s="17" t="str">
        <f>IF(OR($A249="",$D249="",$E249=""),"",IF(NOT(ISNUMBER($D249)),"",IF($D249&lt;TODAY(),"Do not sell",IF(N($E249)&lt;=0,"",COUNTIFS($A$2:$A$501,$A249,$D$2:$D$501,"&lt;"&amp;$D249,$D$2:$D$501,"&gt;="&amp;TODAY(),$E$2:$E$501,"&gt;0")+1))))</f>
        <v/>
      </c>
      <c r="M249" s="15" t="str">
        <f>IF($J249="Check date","Enter the expiry as a date",IF($J249="Expired","Take off the shelf: return or write off",IF($J249="Critical","Return now or sell first",IF($J249="Near expiry","Sell first; check the return window",""))))</f>
        <v/>
      </c>
    </row>
    <row r="250" spans="1:13" x14ac:dyDescent="0.25">
      <c r="A250" s="10"/>
      <c r="B250" s="10"/>
      <c r="C250" s="10"/>
      <c r="D250" s="11"/>
      <c r="E250" s="12"/>
      <c r="F250" s="13"/>
      <c r="G250" s="10"/>
      <c r="H250" s="10"/>
      <c r="I250" s="14" t="str">
        <f>IF($D250="","",IF(ISNUMBER($D250),$D250-TODAY(),"Check date"))</f>
        <v/>
      </c>
      <c r="J250" s="15" t="str">
        <f>IF(OR($A250="",$D250=""),"",IF(NOT(ISNUMBER($I250)),"Check date",IF($I250&lt;0,"Expired",IF($I250&lt;=Settings!$B$3,"Critical",IF($I250&lt;=Settings!$B$4,"Near expiry","OK")))))</f>
        <v/>
      </c>
      <c r="K250" s="16" t="str">
        <f>IF(OR($E250="",$F250=""),"",IF(AND(ISNUMBER($E250),ISNUMBER($F250)),$E250*$F250,"Check"))</f>
        <v/>
      </c>
      <c r="L250" s="17" t="str">
        <f>IF(OR($A250="",$D250="",$E250=""),"",IF(NOT(ISNUMBER($D250)),"",IF($D250&lt;TODAY(),"Do not sell",IF(N($E250)&lt;=0,"",COUNTIFS($A$2:$A$501,$A250,$D$2:$D$501,"&lt;"&amp;$D250,$D$2:$D$501,"&gt;="&amp;TODAY(),$E$2:$E$501,"&gt;0")+1))))</f>
        <v/>
      </c>
      <c r="M250" s="15" t="str">
        <f>IF($J250="Check date","Enter the expiry as a date",IF($J250="Expired","Take off the shelf: return or write off",IF($J250="Critical","Return now or sell first",IF($J250="Near expiry","Sell first; check the return window",""))))</f>
        <v/>
      </c>
    </row>
    <row r="251" spans="1:13" x14ac:dyDescent="0.25">
      <c r="A251" s="10"/>
      <c r="B251" s="10"/>
      <c r="C251" s="10"/>
      <c r="D251" s="11"/>
      <c r="E251" s="12"/>
      <c r="F251" s="13"/>
      <c r="G251" s="10"/>
      <c r="H251" s="10"/>
      <c r="I251" s="14" t="str">
        <f>IF($D251="","",IF(ISNUMBER($D251),$D251-TODAY(),"Check date"))</f>
        <v/>
      </c>
      <c r="J251" s="15" t="str">
        <f>IF(OR($A251="",$D251=""),"",IF(NOT(ISNUMBER($I251)),"Check date",IF($I251&lt;0,"Expired",IF($I251&lt;=Settings!$B$3,"Critical",IF($I251&lt;=Settings!$B$4,"Near expiry","OK")))))</f>
        <v/>
      </c>
      <c r="K251" s="16" t="str">
        <f>IF(OR($E251="",$F251=""),"",IF(AND(ISNUMBER($E251),ISNUMBER($F251)),$E251*$F251,"Check"))</f>
        <v/>
      </c>
      <c r="L251" s="17" t="str">
        <f>IF(OR($A251="",$D251="",$E251=""),"",IF(NOT(ISNUMBER($D251)),"",IF($D251&lt;TODAY(),"Do not sell",IF(N($E251)&lt;=0,"",COUNTIFS($A$2:$A$501,$A251,$D$2:$D$501,"&lt;"&amp;$D251,$D$2:$D$501,"&gt;="&amp;TODAY(),$E$2:$E$501,"&gt;0")+1))))</f>
        <v/>
      </c>
      <c r="M251" s="15" t="str">
        <f>IF($J251="Check date","Enter the expiry as a date",IF($J251="Expired","Take off the shelf: return or write off",IF($J251="Critical","Return now or sell first",IF($J251="Near expiry","Sell first; check the return window",""))))</f>
        <v/>
      </c>
    </row>
    <row r="252" spans="1:13" x14ac:dyDescent="0.25">
      <c r="A252" s="10"/>
      <c r="B252" s="10"/>
      <c r="C252" s="10"/>
      <c r="D252" s="11"/>
      <c r="E252" s="12"/>
      <c r="F252" s="13"/>
      <c r="G252" s="10"/>
      <c r="H252" s="10"/>
      <c r="I252" s="14" t="str">
        <f>IF($D252="","",IF(ISNUMBER($D252),$D252-TODAY(),"Check date"))</f>
        <v/>
      </c>
      <c r="J252" s="15" t="str">
        <f>IF(OR($A252="",$D252=""),"",IF(NOT(ISNUMBER($I252)),"Check date",IF($I252&lt;0,"Expired",IF($I252&lt;=Settings!$B$3,"Critical",IF($I252&lt;=Settings!$B$4,"Near expiry","OK")))))</f>
        <v/>
      </c>
      <c r="K252" s="16" t="str">
        <f>IF(OR($E252="",$F252=""),"",IF(AND(ISNUMBER($E252),ISNUMBER($F252)),$E252*$F252,"Check"))</f>
        <v/>
      </c>
      <c r="L252" s="17" t="str">
        <f>IF(OR($A252="",$D252="",$E252=""),"",IF(NOT(ISNUMBER($D252)),"",IF($D252&lt;TODAY(),"Do not sell",IF(N($E252)&lt;=0,"",COUNTIFS($A$2:$A$501,$A252,$D$2:$D$501,"&lt;"&amp;$D252,$D$2:$D$501,"&gt;="&amp;TODAY(),$E$2:$E$501,"&gt;0")+1))))</f>
        <v/>
      </c>
      <c r="M252" s="15" t="str">
        <f>IF($J252="Check date","Enter the expiry as a date",IF($J252="Expired","Take off the shelf: return or write off",IF($J252="Critical","Return now or sell first",IF($J252="Near expiry","Sell first; check the return window",""))))</f>
        <v/>
      </c>
    </row>
    <row r="253" spans="1:13" x14ac:dyDescent="0.25">
      <c r="A253" s="10"/>
      <c r="B253" s="10"/>
      <c r="C253" s="10"/>
      <c r="D253" s="11"/>
      <c r="E253" s="12"/>
      <c r="F253" s="13"/>
      <c r="G253" s="10"/>
      <c r="H253" s="10"/>
      <c r="I253" s="14" t="str">
        <f>IF($D253="","",IF(ISNUMBER($D253),$D253-TODAY(),"Check date"))</f>
        <v/>
      </c>
      <c r="J253" s="15" t="str">
        <f>IF(OR($A253="",$D253=""),"",IF(NOT(ISNUMBER($I253)),"Check date",IF($I253&lt;0,"Expired",IF($I253&lt;=Settings!$B$3,"Critical",IF($I253&lt;=Settings!$B$4,"Near expiry","OK")))))</f>
        <v/>
      </c>
      <c r="K253" s="16" t="str">
        <f>IF(OR($E253="",$F253=""),"",IF(AND(ISNUMBER($E253),ISNUMBER($F253)),$E253*$F253,"Check"))</f>
        <v/>
      </c>
      <c r="L253" s="17" t="str">
        <f>IF(OR($A253="",$D253="",$E253=""),"",IF(NOT(ISNUMBER($D253)),"",IF($D253&lt;TODAY(),"Do not sell",IF(N($E253)&lt;=0,"",COUNTIFS($A$2:$A$501,$A253,$D$2:$D$501,"&lt;"&amp;$D253,$D$2:$D$501,"&gt;="&amp;TODAY(),$E$2:$E$501,"&gt;0")+1))))</f>
        <v/>
      </c>
      <c r="M253" s="15" t="str">
        <f>IF($J253="Check date","Enter the expiry as a date",IF($J253="Expired","Take off the shelf: return or write off",IF($J253="Critical","Return now or sell first",IF($J253="Near expiry","Sell first; check the return window",""))))</f>
        <v/>
      </c>
    </row>
    <row r="254" spans="1:13" x14ac:dyDescent="0.25">
      <c r="A254" s="10"/>
      <c r="B254" s="10"/>
      <c r="C254" s="10"/>
      <c r="D254" s="11"/>
      <c r="E254" s="12"/>
      <c r="F254" s="13"/>
      <c r="G254" s="10"/>
      <c r="H254" s="10"/>
      <c r="I254" s="14" t="str">
        <f>IF($D254="","",IF(ISNUMBER($D254),$D254-TODAY(),"Check date"))</f>
        <v/>
      </c>
      <c r="J254" s="15" t="str">
        <f>IF(OR($A254="",$D254=""),"",IF(NOT(ISNUMBER($I254)),"Check date",IF($I254&lt;0,"Expired",IF($I254&lt;=Settings!$B$3,"Critical",IF($I254&lt;=Settings!$B$4,"Near expiry","OK")))))</f>
        <v/>
      </c>
      <c r="K254" s="16" t="str">
        <f>IF(OR($E254="",$F254=""),"",IF(AND(ISNUMBER($E254),ISNUMBER($F254)),$E254*$F254,"Check"))</f>
        <v/>
      </c>
      <c r="L254" s="17" t="str">
        <f>IF(OR($A254="",$D254="",$E254=""),"",IF(NOT(ISNUMBER($D254)),"",IF($D254&lt;TODAY(),"Do not sell",IF(N($E254)&lt;=0,"",COUNTIFS($A$2:$A$501,$A254,$D$2:$D$501,"&lt;"&amp;$D254,$D$2:$D$501,"&gt;="&amp;TODAY(),$E$2:$E$501,"&gt;0")+1))))</f>
        <v/>
      </c>
      <c r="M254" s="15" t="str">
        <f>IF($J254="Check date","Enter the expiry as a date",IF($J254="Expired","Take off the shelf: return or write off",IF($J254="Critical","Return now or sell first",IF($J254="Near expiry","Sell first; check the return window",""))))</f>
        <v/>
      </c>
    </row>
    <row r="255" spans="1:13" x14ac:dyDescent="0.25">
      <c r="A255" s="10"/>
      <c r="B255" s="10"/>
      <c r="C255" s="10"/>
      <c r="D255" s="11"/>
      <c r="E255" s="12"/>
      <c r="F255" s="13"/>
      <c r="G255" s="10"/>
      <c r="H255" s="10"/>
      <c r="I255" s="14" t="str">
        <f>IF($D255="","",IF(ISNUMBER($D255),$D255-TODAY(),"Check date"))</f>
        <v/>
      </c>
      <c r="J255" s="15" t="str">
        <f>IF(OR($A255="",$D255=""),"",IF(NOT(ISNUMBER($I255)),"Check date",IF($I255&lt;0,"Expired",IF($I255&lt;=Settings!$B$3,"Critical",IF($I255&lt;=Settings!$B$4,"Near expiry","OK")))))</f>
        <v/>
      </c>
      <c r="K255" s="16" t="str">
        <f>IF(OR($E255="",$F255=""),"",IF(AND(ISNUMBER($E255),ISNUMBER($F255)),$E255*$F255,"Check"))</f>
        <v/>
      </c>
      <c r="L255" s="17" t="str">
        <f>IF(OR($A255="",$D255="",$E255=""),"",IF(NOT(ISNUMBER($D255)),"",IF($D255&lt;TODAY(),"Do not sell",IF(N($E255)&lt;=0,"",COUNTIFS($A$2:$A$501,$A255,$D$2:$D$501,"&lt;"&amp;$D255,$D$2:$D$501,"&gt;="&amp;TODAY(),$E$2:$E$501,"&gt;0")+1))))</f>
        <v/>
      </c>
      <c r="M255" s="15" t="str">
        <f>IF($J255="Check date","Enter the expiry as a date",IF($J255="Expired","Take off the shelf: return or write off",IF($J255="Critical","Return now or sell first",IF($J255="Near expiry","Sell first; check the return window",""))))</f>
        <v/>
      </c>
    </row>
    <row r="256" spans="1:13" x14ac:dyDescent="0.25">
      <c r="A256" s="10"/>
      <c r="B256" s="10"/>
      <c r="C256" s="10"/>
      <c r="D256" s="11"/>
      <c r="E256" s="12"/>
      <c r="F256" s="13"/>
      <c r="G256" s="10"/>
      <c r="H256" s="10"/>
      <c r="I256" s="14" t="str">
        <f>IF($D256="","",IF(ISNUMBER($D256),$D256-TODAY(),"Check date"))</f>
        <v/>
      </c>
      <c r="J256" s="15" t="str">
        <f>IF(OR($A256="",$D256=""),"",IF(NOT(ISNUMBER($I256)),"Check date",IF($I256&lt;0,"Expired",IF($I256&lt;=Settings!$B$3,"Critical",IF($I256&lt;=Settings!$B$4,"Near expiry","OK")))))</f>
        <v/>
      </c>
      <c r="K256" s="16" t="str">
        <f>IF(OR($E256="",$F256=""),"",IF(AND(ISNUMBER($E256),ISNUMBER($F256)),$E256*$F256,"Check"))</f>
        <v/>
      </c>
      <c r="L256" s="17" t="str">
        <f>IF(OR($A256="",$D256="",$E256=""),"",IF(NOT(ISNUMBER($D256)),"",IF($D256&lt;TODAY(),"Do not sell",IF(N($E256)&lt;=0,"",COUNTIFS($A$2:$A$501,$A256,$D$2:$D$501,"&lt;"&amp;$D256,$D$2:$D$501,"&gt;="&amp;TODAY(),$E$2:$E$501,"&gt;0")+1))))</f>
        <v/>
      </c>
      <c r="M256" s="15" t="str">
        <f>IF($J256="Check date","Enter the expiry as a date",IF($J256="Expired","Take off the shelf: return or write off",IF($J256="Critical","Return now or sell first",IF($J256="Near expiry","Sell first; check the return window",""))))</f>
        <v/>
      </c>
    </row>
    <row r="257" spans="1:13" x14ac:dyDescent="0.25">
      <c r="A257" s="10"/>
      <c r="B257" s="10"/>
      <c r="C257" s="10"/>
      <c r="D257" s="11"/>
      <c r="E257" s="12"/>
      <c r="F257" s="13"/>
      <c r="G257" s="10"/>
      <c r="H257" s="10"/>
      <c r="I257" s="14" t="str">
        <f>IF($D257="","",IF(ISNUMBER($D257),$D257-TODAY(),"Check date"))</f>
        <v/>
      </c>
      <c r="J257" s="15" t="str">
        <f>IF(OR($A257="",$D257=""),"",IF(NOT(ISNUMBER($I257)),"Check date",IF($I257&lt;0,"Expired",IF($I257&lt;=Settings!$B$3,"Critical",IF($I257&lt;=Settings!$B$4,"Near expiry","OK")))))</f>
        <v/>
      </c>
      <c r="K257" s="16" t="str">
        <f>IF(OR($E257="",$F257=""),"",IF(AND(ISNUMBER($E257),ISNUMBER($F257)),$E257*$F257,"Check"))</f>
        <v/>
      </c>
      <c r="L257" s="17" t="str">
        <f>IF(OR($A257="",$D257="",$E257=""),"",IF(NOT(ISNUMBER($D257)),"",IF($D257&lt;TODAY(),"Do not sell",IF(N($E257)&lt;=0,"",COUNTIFS($A$2:$A$501,$A257,$D$2:$D$501,"&lt;"&amp;$D257,$D$2:$D$501,"&gt;="&amp;TODAY(),$E$2:$E$501,"&gt;0")+1))))</f>
        <v/>
      </c>
      <c r="M257" s="15" t="str">
        <f>IF($J257="Check date","Enter the expiry as a date",IF($J257="Expired","Take off the shelf: return or write off",IF($J257="Critical","Return now or sell first",IF($J257="Near expiry","Sell first; check the return window",""))))</f>
        <v/>
      </c>
    </row>
    <row r="258" spans="1:13" x14ac:dyDescent="0.25">
      <c r="A258" s="10"/>
      <c r="B258" s="10"/>
      <c r="C258" s="10"/>
      <c r="D258" s="11"/>
      <c r="E258" s="12"/>
      <c r="F258" s="13"/>
      <c r="G258" s="10"/>
      <c r="H258" s="10"/>
      <c r="I258" s="14" t="str">
        <f>IF($D258="","",IF(ISNUMBER($D258),$D258-TODAY(),"Check date"))</f>
        <v/>
      </c>
      <c r="J258" s="15" t="str">
        <f>IF(OR($A258="",$D258=""),"",IF(NOT(ISNUMBER($I258)),"Check date",IF($I258&lt;0,"Expired",IF($I258&lt;=Settings!$B$3,"Critical",IF($I258&lt;=Settings!$B$4,"Near expiry","OK")))))</f>
        <v/>
      </c>
      <c r="K258" s="16" t="str">
        <f>IF(OR($E258="",$F258=""),"",IF(AND(ISNUMBER($E258),ISNUMBER($F258)),$E258*$F258,"Check"))</f>
        <v/>
      </c>
      <c r="L258" s="17" t="str">
        <f>IF(OR($A258="",$D258="",$E258=""),"",IF(NOT(ISNUMBER($D258)),"",IF($D258&lt;TODAY(),"Do not sell",IF(N($E258)&lt;=0,"",COUNTIFS($A$2:$A$501,$A258,$D$2:$D$501,"&lt;"&amp;$D258,$D$2:$D$501,"&gt;="&amp;TODAY(),$E$2:$E$501,"&gt;0")+1))))</f>
        <v/>
      </c>
      <c r="M258" s="15" t="str">
        <f>IF($J258="Check date","Enter the expiry as a date",IF($J258="Expired","Take off the shelf: return or write off",IF($J258="Critical","Return now or sell first",IF($J258="Near expiry","Sell first; check the return window",""))))</f>
        <v/>
      </c>
    </row>
    <row r="259" spans="1:13" x14ac:dyDescent="0.25">
      <c r="A259" s="10"/>
      <c r="B259" s="10"/>
      <c r="C259" s="10"/>
      <c r="D259" s="11"/>
      <c r="E259" s="12"/>
      <c r="F259" s="13"/>
      <c r="G259" s="10"/>
      <c r="H259" s="10"/>
      <c r="I259" s="14" t="str">
        <f>IF($D259="","",IF(ISNUMBER($D259),$D259-TODAY(),"Check date"))</f>
        <v/>
      </c>
      <c r="J259" s="15" t="str">
        <f>IF(OR($A259="",$D259=""),"",IF(NOT(ISNUMBER($I259)),"Check date",IF($I259&lt;0,"Expired",IF($I259&lt;=Settings!$B$3,"Critical",IF($I259&lt;=Settings!$B$4,"Near expiry","OK")))))</f>
        <v/>
      </c>
      <c r="K259" s="16" t="str">
        <f>IF(OR($E259="",$F259=""),"",IF(AND(ISNUMBER($E259),ISNUMBER($F259)),$E259*$F259,"Check"))</f>
        <v/>
      </c>
      <c r="L259" s="17" t="str">
        <f>IF(OR($A259="",$D259="",$E259=""),"",IF(NOT(ISNUMBER($D259)),"",IF($D259&lt;TODAY(),"Do not sell",IF(N($E259)&lt;=0,"",COUNTIFS($A$2:$A$501,$A259,$D$2:$D$501,"&lt;"&amp;$D259,$D$2:$D$501,"&gt;="&amp;TODAY(),$E$2:$E$501,"&gt;0")+1))))</f>
        <v/>
      </c>
      <c r="M259" s="15" t="str">
        <f>IF($J259="Check date","Enter the expiry as a date",IF($J259="Expired","Take off the shelf: return or write off",IF($J259="Critical","Return now or sell first",IF($J259="Near expiry","Sell first; check the return window",""))))</f>
        <v/>
      </c>
    </row>
    <row r="260" spans="1:13" x14ac:dyDescent="0.25">
      <c r="A260" s="10"/>
      <c r="B260" s="10"/>
      <c r="C260" s="10"/>
      <c r="D260" s="11"/>
      <c r="E260" s="12"/>
      <c r="F260" s="13"/>
      <c r="G260" s="10"/>
      <c r="H260" s="10"/>
      <c r="I260" s="14" t="str">
        <f>IF($D260="","",IF(ISNUMBER($D260),$D260-TODAY(),"Check date"))</f>
        <v/>
      </c>
      <c r="J260" s="15" t="str">
        <f>IF(OR($A260="",$D260=""),"",IF(NOT(ISNUMBER($I260)),"Check date",IF($I260&lt;0,"Expired",IF($I260&lt;=Settings!$B$3,"Critical",IF($I260&lt;=Settings!$B$4,"Near expiry","OK")))))</f>
        <v/>
      </c>
      <c r="K260" s="16" t="str">
        <f>IF(OR($E260="",$F260=""),"",IF(AND(ISNUMBER($E260),ISNUMBER($F260)),$E260*$F260,"Check"))</f>
        <v/>
      </c>
      <c r="L260" s="17" t="str">
        <f>IF(OR($A260="",$D260="",$E260=""),"",IF(NOT(ISNUMBER($D260)),"",IF($D260&lt;TODAY(),"Do not sell",IF(N($E260)&lt;=0,"",COUNTIFS($A$2:$A$501,$A260,$D$2:$D$501,"&lt;"&amp;$D260,$D$2:$D$501,"&gt;="&amp;TODAY(),$E$2:$E$501,"&gt;0")+1))))</f>
        <v/>
      </c>
      <c r="M260" s="15" t="str">
        <f>IF($J260="Check date","Enter the expiry as a date",IF($J260="Expired","Take off the shelf: return or write off",IF($J260="Critical","Return now or sell first",IF($J260="Near expiry","Sell first; check the return window",""))))</f>
        <v/>
      </c>
    </row>
    <row r="261" spans="1:13" x14ac:dyDescent="0.25">
      <c r="A261" s="10"/>
      <c r="B261" s="10"/>
      <c r="C261" s="10"/>
      <c r="D261" s="11"/>
      <c r="E261" s="12"/>
      <c r="F261" s="13"/>
      <c r="G261" s="10"/>
      <c r="H261" s="10"/>
      <c r="I261" s="14" t="str">
        <f>IF($D261="","",IF(ISNUMBER($D261),$D261-TODAY(),"Check date"))</f>
        <v/>
      </c>
      <c r="J261" s="15" t="str">
        <f>IF(OR($A261="",$D261=""),"",IF(NOT(ISNUMBER($I261)),"Check date",IF($I261&lt;0,"Expired",IF($I261&lt;=Settings!$B$3,"Critical",IF($I261&lt;=Settings!$B$4,"Near expiry","OK")))))</f>
        <v/>
      </c>
      <c r="K261" s="16" t="str">
        <f>IF(OR($E261="",$F261=""),"",IF(AND(ISNUMBER($E261),ISNUMBER($F261)),$E261*$F261,"Check"))</f>
        <v/>
      </c>
      <c r="L261" s="17" t="str">
        <f>IF(OR($A261="",$D261="",$E261=""),"",IF(NOT(ISNUMBER($D261)),"",IF($D261&lt;TODAY(),"Do not sell",IF(N($E261)&lt;=0,"",COUNTIFS($A$2:$A$501,$A261,$D$2:$D$501,"&lt;"&amp;$D261,$D$2:$D$501,"&gt;="&amp;TODAY(),$E$2:$E$501,"&gt;0")+1))))</f>
        <v/>
      </c>
      <c r="M261" s="15" t="str">
        <f>IF($J261="Check date","Enter the expiry as a date",IF($J261="Expired","Take off the shelf: return or write off",IF($J261="Critical","Return now or sell first",IF($J261="Near expiry","Sell first; check the return window",""))))</f>
        <v/>
      </c>
    </row>
    <row r="262" spans="1:13" x14ac:dyDescent="0.25">
      <c r="A262" s="10"/>
      <c r="B262" s="10"/>
      <c r="C262" s="10"/>
      <c r="D262" s="11"/>
      <c r="E262" s="12"/>
      <c r="F262" s="13"/>
      <c r="G262" s="10"/>
      <c r="H262" s="10"/>
      <c r="I262" s="14" t="str">
        <f>IF($D262="","",IF(ISNUMBER($D262),$D262-TODAY(),"Check date"))</f>
        <v/>
      </c>
      <c r="J262" s="15" t="str">
        <f>IF(OR($A262="",$D262=""),"",IF(NOT(ISNUMBER($I262)),"Check date",IF($I262&lt;0,"Expired",IF($I262&lt;=Settings!$B$3,"Critical",IF($I262&lt;=Settings!$B$4,"Near expiry","OK")))))</f>
        <v/>
      </c>
      <c r="K262" s="16" t="str">
        <f>IF(OR($E262="",$F262=""),"",IF(AND(ISNUMBER($E262),ISNUMBER($F262)),$E262*$F262,"Check"))</f>
        <v/>
      </c>
      <c r="L262" s="17" t="str">
        <f>IF(OR($A262="",$D262="",$E262=""),"",IF(NOT(ISNUMBER($D262)),"",IF($D262&lt;TODAY(),"Do not sell",IF(N($E262)&lt;=0,"",COUNTIFS($A$2:$A$501,$A262,$D$2:$D$501,"&lt;"&amp;$D262,$D$2:$D$501,"&gt;="&amp;TODAY(),$E$2:$E$501,"&gt;0")+1))))</f>
        <v/>
      </c>
      <c r="M262" s="15" t="str">
        <f>IF($J262="Check date","Enter the expiry as a date",IF($J262="Expired","Take off the shelf: return or write off",IF($J262="Critical","Return now or sell first",IF($J262="Near expiry","Sell first; check the return window",""))))</f>
        <v/>
      </c>
    </row>
    <row r="263" spans="1:13" x14ac:dyDescent="0.25">
      <c r="A263" s="10"/>
      <c r="B263" s="10"/>
      <c r="C263" s="10"/>
      <c r="D263" s="11"/>
      <c r="E263" s="12"/>
      <c r="F263" s="13"/>
      <c r="G263" s="10"/>
      <c r="H263" s="10"/>
      <c r="I263" s="14" t="str">
        <f>IF($D263="","",IF(ISNUMBER($D263),$D263-TODAY(),"Check date"))</f>
        <v/>
      </c>
      <c r="J263" s="15" t="str">
        <f>IF(OR($A263="",$D263=""),"",IF(NOT(ISNUMBER($I263)),"Check date",IF($I263&lt;0,"Expired",IF($I263&lt;=Settings!$B$3,"Critical",IF($I263&lt;=Settings!$B$4,"Near expiry","OK")))))</f>
        <v/>
      </c>
      <c r="K263" s="16" t="str">
        <f>IF(OR($E263="",$F263=""),"",IF(AND(ISNUMBER($E263),ISNUMBER($F263)),$E263*$F263,"Check"))</f>
        <v/>
      </c>
      <c r="L263" s="17" t="str">
        <f>IF(OR($A263="",$D263="",$E263=""),"",IF(NOT(ISNUMBER($D263)),"",IF($D263&lt;TODAY(),"Do not sell",IF(N($E263)&lt;=0,"",COUNTIFS($A$2:$A$501,$A263,$D$2:$D$501,"&lt;"&amp;$D263,$D$2:$D$501,"&gt;="&amp;TODAY(),$E$2:$E$501,"&gt;0")+1))))</f>
        <v/>
      </c>
      <c r="M263" s="15" t="str">
        <f>IF($J263="Check date","Enter the expiry as a date",IF($J263="Expired","Take off the shelf: return or write off",IF($J263="Critical","Return now or sell first",IF($J263="Near expiry","Sell first; check the return window",""))))</f>
        <v/>
      </c>
    </row>
    <row r="264" spans="1:13" x14ac:dyDescent="0.25">
      <c r="A264" s="10"/>
      <c r="B264" s="10"/>
      <c r="C264" s="10"/>
      <c r="D264" s="11"/>
      <c r="E264" s="12"/>
      <c r="F264" s="13"/>
      <c r="G264" s="10"/>
      <c r="H264" s="10"/>
      <c r="I264" s="14" t="str">
        <f>IF($D264="","",IF(ISNUMBER($D264),$D264-TODAY(),"Check date"))</f>
        <v/>
      </c>
      <c r="J264" s="15" t="str">
        <f>IF(OR($A264="",$D264=""),"",IF(NOT(ISNUMBER($I264)),"Check date",IF($I264&lt;0,"Expired",IF($I264&lt;=Settings!$B$3,"Critical",IF($I264&lt;=Settings!$B$4,"Near expiry","OK")))))</f>
        <v/>
      </c>
      <c r="K264" s="16" t="str">
        <f>IF(OR($E264="",$F264=""),"",IF(AND(ISNUMBER($E264),ISNUMBER($F264)),$E264*$F264,"Check"))</f>
        <v/>
      </c>
      <c r="L264" s="17" t="str">
        <f>IF(OR($A264="",$D264="",$E264=""),"",IF(NOT(ISNUMBER($D264)),"",IF($D264&lt;TODAY(),"Do not sell",IF(N($E264)&lt;=0,"",COUNTIFS($A$2:$A$501,$A264,$D$2:$D$501,"&lt;"&amp;$D264,$D$2:$D$501,"&gt;="&amp;TODAY(),$E$2:$E$501,"&gt;0")+1))))</f>
        <v/>
      </c>
      <c r="M264" s="15" t="str">
        <f>IF($J264="Check date","Enter the expiry as a date",IF($J264="Expired","Take off the shelf: return or write off",IF($J264="Critical","Return now or sell first",IF($J264="Near expiry","Sell first; check the return window",""))))</f>
        <v/>
      </c>
    </row>
    <row r="265" spans="1:13" x14ac:dyDescent="0.25">
      <c r="A265" s="10"/>
      <c r="B265" s="10"/>
      <c r="C265" s="10"/>
      <c r="D265" s="11"/>
      <c r="E265" s="12"/>
      <c r="F265" s="13"/>
      <c r="G265" s="10"/>
      <c r="H265" s="10"/>
      <c r="I265" s="14" t="str">
        <f>IF($D265="","",IF(ISNUMBER($D265),$D265-TODAY(),"Check date"))</f>
        <v/>
      </c>
      <c r="J265" s="15" t="str">
        <f>IF(OR($A265="",$D265=""),"",IF(NOT(ISNUMBER($I265)),"Check date",IF($I265&lt;0,"Expired",IF($I265&lt;=Settings!$B$3,"Critical",IF($I265&lt;=Settings!$B$4,"Near expiry","OK")))))</f>
        <v/>
      </c>
      <c r="K265" s="16" t="str">
        <f>IF(OR($E265="",$F265=""),"",IF(AND(ISNUMBER($E265),ISNUMBER($F265)),$E265*$F265,"Check"))</f>
        <v/>
      </c>
      <c r="L265" s="17" t="str">
        <f>IF(OR($A265="",$D265="",$E265=""),"",IF(NOT(ISNUMBER($D265)),"",IF($D265&lt;TODAY(),"Do not sell",IF(N($E265)&lt;=0,"",COUNTIFS($A$2:$A$501,$A265,$D$2:$D$501,"&lt;"&amp;$D265,$D$2:$D$501,"&gt;="&amp;TODAY(),$E$2:$E$501,"&gt;0")+1))))</f>
        <v/>
      </c>
      <c r="M265" s="15" t="str">
        <f>IF($J265="Check date","Enter the expiry as a date",IF($J265="Expired","Take off the shelf: return or write off",IF($J265="Critical","Return now or sell first",IF($J265="Near expiry","Sell first; check the return window",""))))</f>
        <v/>
      </c>
    </row>
    <row r="266" spans="1:13" x14ac:dyDescent="0.25">
      <c r="A266" s="10"/>
      <c r="B266" s="10"/>
      <c r="C266" s="10"/>
      <c r="D266" s="11"/>
      <c r="E266" s="12"/>
      <c r="F266" s="13"/>
      <c r="G266" s="10"/>
      <c r="H266" s="10"/>
      <c r="I266" s="14" t="str">
        <f>IF($D266="","",IF(ISNUMBER($D266),$D266-TODAY(),"Check date"))</f>
        <v/>
      </c>
      <c r="J266" s="15" t="str">
        <f>IF(OR($A266="",$D266=""),"",IF(NOT(ISNUMBER($I266)),"Check date",IF($I266&lt;0,"Expired",IF($I266&lt;=Settings!$B$3,"Critical",IF($I266&lt;=Settings!$B$4,"Near expiry","OK")))))</f>
        <v/>
      </c>
      <c r="K266" s="16" t="str">
        <f>IF(OR($E266="",$F266=""),"",IF(AND(ISNUMBER($E266),ISNUMBER($F266)),$E266*$F266,"Check"))</f>
        <v/>
      </c>
      <c r="L266" s="17" t="str">
        <f>IF(OR($A266="",$D266="",$E266=""),"",IF(NOT(ISNUMBER($D266)),"",IF($D266&lt;TODAY(),"Do not sell",IF(N($E266)&lt;=0,"",COUNTIFS($A$2:$A$501,$A266,$D$2:$D$501,"&lt;"&amp;$D266,$D$2:$D$501,"&gt;="&amp;TODAY(),$E$2:$E$501,"&gt;0")+1))))</f>
        <v/>
      </c>
      <c r="M266" s="15" t="str">
        <f>IF($J266="Check date","Enter the expiry as a date",IF($J266="Expired","Take off the shelf: return or write off",IF($J266="Critical","Return now or sell first",IF($J266="Near expiry","Sell first; check the return window",""))))</f>
        <v/>
      </c>
    </row>
    <row r="267" spans="1:13" x14ac:dyDescent="0.25">
      <c r="A267" s="10"/>
      <c r="B267" s="10"/>
      <c r="C267" s="10"/>
      <c r="D267" s="11"/>
      <c r="E267" s="12"/>
      <c r="F267" s="13"/>
      <c r="G267" s="10"/>
      <c r="H267" s="10"/>
      <c r="I267" s="14" t="str">
        <f>IF($D267="","",IF(ISNUMBER($D267),$D267-TODAY(),"Check date"))</f>
        <v/>
      </c>
      <c r="J267" s="15" t="str">
        <f>IF(OR($A267="",$D267=""),"",IF(NOT(ISNUMBER($I267)),"Check date",IF($I267&lt;0,"Expired",IF($I267&lt;=Settings!$B$3,"Critical",IF($I267&lt;=Settings!$B$4,"Near expiry","OK")))))</f>
        <v/>
      </c>
      <c r="K267" s="16" t="str">
        <f>IF(OR($E267="",$F267=""),"",IF(AND(ISNUMBER($E267),ISNUMBER($F267)),$E267*$F267,"Check"))</f>
        <v/>
      </c>
      <c r="L267" s="17" t="str">
        <f>IF(OR($A267="",$D267="",$E267=""),"",IF(NOT(ISNUMBER($D267)),"",IF($D267&lt;TODAY(),"Do not sell",IF(N($E267)&lt;=0,"",COUNTIFS($A$2:$A$501,$A267,$D$2:$D$501,"&lt;"&amp;$D267,$D$2:$D$501,"&gt;="&amp;TODAY(),$E$2:$E$501,"&gt;0")+1))))</f>
        <v/>
      </c>
      <c r="M267" s="15" t="str">
        <f>IF($J267="Check date","Enter the expiry as a date",IF($J267="Expired","Take off the shelf: return or write off",IF($J267="Critical","Return now or sell first",IF($J267="Near expiry","Sell first; check the return window",""))))</f>
        <v/>
      </c>
    </row>
    <row r="268" spans="1:13" x14ac:dyDescent="0.25">
      <c r="A268" s="10"/>
      <c r="B268" s="10"/>
      <c r="C268" s="10"/>
      <c r="D268" s="11"/>
      <c r="E268" s="12"/>
      <c r="F268" s="13"/>
      <c r="G268" s="10"/>
      <c r="H268" s="10"/>
      <c r="I268" s="14" t="str">
        <f>IF($D268="","",IF(ISNUMBER($D268),$D268-TODAY(),"Check date"))</f>
        <v/>
      </c>
      <c r="J268" s="15" t="str">
        <f>IF(OR($A268="",$D268=""),"",IF(NOT(ISNUMBER($I268)),"Check date",IF($I268&lt;0,"Expired",IF($I268&lt;=Settings!$B$3,"Critical",IF($I268&lt;=Settings!$B$4,"Near expiry","OK")))))</f>
        <v/>
      </c>
      <c r="K268" s="16" t="str">
        <f>IF(OR($E268="",$F268=""),"",IF(AND(ISNUMBER($E268),ISNUMBER($F268)),$E268*$F268,"Check"))</f>
        <v/>
      </c>
      <c r="L268" s="17" t="str">
        <f>IF(OR($A268="",$D268="",$E268=""),"",IF(NOT(ISNUMBER($D268)),"",IF($D268&lt;TODAY(),"Do not sell",IF(N($E268)&lt;=0,"",COUNTIFS($A$2:$A$501,$A268,$D$2:$D$501,"&lt;"&amp;$D268,$D$2:$D$501,"&gt;="&amp;TODAY(),$E$2:$E$501,"&gt;0")+1))))</f>
        <v/>
      </c>
      <c r="M268" s="15" t="str">
        <f>IF($J268="Check date","Enter the expiry as a date",IF($J268="Expired","Take off the shelf: return or write off",IF($J268="Critical","Return now or sell first",IF($J268="Near expiry","Sell first; check the return window",""))))</f>
        <v/>
      </c>
    </row>
    <row r="269" spans="1:13" x14ac:dyDescent="0.25">
      <c r="A269" s="10"/>
      <c r="B269" s="10"/>
      <c r="C269" s="10"/>
      <c r="D269" s="11"/>
      <c r="E269" s="12"/>
      <c r="F269" s="13"/>
      <c r="G269" s="10"/>
      <c r="H269" s="10"/>
      <c r="I269" s="14" t="str">
        <f>IF($D269="","",IF(ISNUMBER($D269),$D269-TODAY(),"Check date"))</f>
        <v/>
      </c>
      <c r="J269" s="15" t="str">
        <f>IF(OR($A269="",$D269=""),"",IF(NOT(ISNUMBER($I269)),"Check date",IF($I269&lt;0,"Expired",IF($I269&lt;=Settings!$B$3,"Critical",IF($I269&lt;=Settings!$B$4,"Near expiry","OK")))))</f>
        <v/>
      </c>
      <c r="K269" s="16" t="str">
        <f>IF(OR($E269="",$F269=""),"",IF(AND(ISNUMBER($E269),ISNUMBER($F269)),$E269*$F269,"Check"))</f>
        <v/>
      </c>
      <c r="L269" s="17" t="str">
        <f>IF(OR($A269="",$D269="",$E269=""),"",IF(NOT(ISNUMBER($D269)),"",IF($D269&lt;TODAY(),"Do not sell",IF(N($E269)&lt;=0,"",COUNTIFS($A$2:$A$501,$A269,$D$2:$D$501,"&lt;"&amp;$D269,$D$2:$D$501,"&gt;="&amp;TODAY(),$E$2:$E$501,"&gt;0")+1))))</f>
        <v/>
      </c>
      <c r="M269" s="15" t="str">
        <f>IF($J269="Check date","Enter the expiry as a date",IF($J269="Expired","Take off the shelf: return or write off",IF($J269="Critical","Return now or sell first",IF($J269="Near expiry","Sell first; check the return window",""))))</f>
        <v/>
      </c>
    </row>
    <row r="270" spans="1:13" x14ac:dyDescent="0.25">
      <c r="A270" s="10"/>
      <c r="B270" s="10"/>
      <c r="C270" s="10"/>
      <c r="D270" s="11"/>
      <c r="E270" s="12"/>
      <c r="F270" s="13"/>
      <c r="G270" s="10"/>
      <c r="H270" s="10"/>
      <c r="I270" s="14" t="str">
        <f>IF($D270="","",IF(ISNUMBER($D270),$D270-TODAY(),"Check date"))</f>
        <v/>
      </c>
      <c r="J270" s="15" t="str">
        <f>IF(OR($A270="",$D270=""),"",IF(NOT(ISNUMBER($I270)),"Check date",IF($I270&lt;0,"Expired",IF($I270&lt;=Settings!$B$3,"Critical",IF($I270&lt;=Settings!$B$4,"Near expiry","OK")))))</f>
        <v/>
      </c>
      <c r="K270" s="16" t="str">
        <f>IF(OR($E270="",$F270=""),"",IF(AND(ISNUMBER($E270),ISNUMBER($F270)),$E270*$F270,"Check"))</f>
        <v/>
      </c>
      <c r="L270" s="17" t="str">
        <f>IF(OR($A270="",$D270="",$E270=""),"",IF(NOT(ISNUMBER($D270)),"",IF($D270&lt;TODAY(),"Do not sell",IF(N($E270)&lt;=0,"",COUNTIFS($A$2:$A$501,$A270,$D$2:$D$501,"&lt;"&amp;$D270,$D$2:$D$501,"&gt;="&amp;TODAY(),$E$2:$E$501,"&gt;0")+1))))</f>
        <v/>
      </c>
      <c r="M270" s="15" t="str">
        <f>IF($J270="Check date","Enter the expiry as a date",IF($J270="Expired","Take off the shelf: return or write off",IF($J270="Critical","Return now or sell first",IF($J270="Near expiry","Sell first; check the return window",""))))</f>
        <v/>
      </c>
    </row>
    <row r="271" spans="1:13" x14ac:dyDescent="0.25">
      <c r="A271" s="10"/>
      <c r="B271" s="10"/>
      <c r="C271" s="10"/>
      <c r="D271" s="11"/>
      <c r="E271" s="12"/>
      <c r="F271" s="13"/>
      <c r="G271" s="10"/>
      <c r="H271" s="10"/>
      <c r="I271" s="14" t="str">
        <f>IF($D271="","",IF(ISNUMBER($D271),$D271-TODAY(),"Check date"))</f>
        <v/>
      </c>
      <c r="J271" s="15" t="str">
        <f>IF(OR($A271="",$D271=""),"",IF(NOT(ISNUMBER($I271)),"Check date",IF($I271&lt;0,"Expired",IF($I271&lt;=Settings!$B$3,"Critical",IF($I271&lt;=Settings!$B$4,"Near expiry","OK")))))</f>
        <v/>
      </c>
      <c r="K271" s="16" t="str">
        <f>IF(OR($E271="",$F271=""),"",IF(AND(ISNUMBER($E271),ISNUMBER($F271)),$E271*$F271,"Check"))</f>
        <v/>
      </c>
      <c r="L271" s="17" t="str">
        <f>IF(OR($A271="",$D271="",$E271=""),"",IF(NOT(ISNUMBER($D271)),"",IF($D271&lt;TODAY(),"Do not sell",IF(N($E271)&lt;=0,"",COUNTIFS($A$2:$A$501,$A271,$D$2:$D$501,"&lt;"&amp;$D271,$D$2:$D$501,"&gt;="&amp;TODAY(),$E$2:$E$501,"&gt;0")+1))))</f>
        <v/>
      </c>
      <c r="M271" s="15" t="str">
        <f>IF($J271="Check date","Enter the expiry as a date",IF($J271="Expired","Take off the shelf: return or write off",IF($J271="Critical","Return now or sell first",IF($J271="Near expiry","Sell first; check the return window",""))))</f>
        <v/>
      </c>
    </row>
    <row r="272" spans="1:13" x14ac:dyDescent="0.25">
      <c r="A272" s="10"/>
      <c r="B272" s="10"/>
      <c r="C272" s="10"/>
      <c r="D272" s="11"/>
      <c r="E272" s="12"/>
      <c r="F272" s="13"/>
      <c r="G272" s="10"/>
      <c r="H272" s="10"/>
      <c r="I272" s="14" t="str">
        <f>IF($D272="","",IF(ISNUMBER($D272),$D272-TODAY(),"Check date"))</f>
        <v/>
      </c>
      <c r="J272" s="15" t="str">
        <f>IF(OR($A272="",$D272=""),"",IF(NOT(ISNUMBER($I272)),"Check date",IF($I272&lt;0,"Expired",IF($I272&lt;=Settings!$B$3,"Critical",IF($I272&lt;=Settings!$B$4,"Near expiry","OK")))))</f>
        <v/>
      </c>
      <c r="K272" s="16" t="str">
        <f>IF(OR($E272="",$F272=""),"",IF(AND(ISNUMBER($E272),ISNUMBER($F272)),$E272*$F272,"Check"))</f>
        <v/>
      </c>
      <c r="L272" s="17" t="str">
        <f>IF(OR($A272="",$D272="",$E272=""),"",IF(NOT(ISNUMBER($D272)),"",IF($D272&lt;TODAY(),"Do not sell",IF(N($E272)&lt;=0,"",COUNTIFS($A$2:$A$501,$A272,$D$2:$D$501,"&lt;"&amp;$D272,$D$2:$D$501,"&gt;="&amp;TODAY(),$E$2:$E$501,"&gt;0")+1))))</f>
        <v/>
      </c>
      <c r="M272" s="15" t="str">
        <f>IF($J272="Check date","Enter the expiry as a date",IF($J272="Expired","Take off the shelf: return or write off",IF($J272="Critical","Return now or sell first",IF($J272="Near expiry","Sell first; check the return window",""))))</f>
        <v/>
      </c>
    </row>
    <row r="273" spans="1:13" x14ac:dyDescent="0.25">
      <c r="A273" s="10"/>
      <c r="B273" s="10"/>
      <c r="C273" s="10"/>
      <c r="D273" s="11"/>
      <c r="E273" s="12"/>
      <c r="F273" s="13"/>
      <c r="G273" s="10"/>
      <c r="H273" s="10"/>
      <c r="I273" s="14" t="str">
        <f>IF($D273="","",IF(ISNUMBER($D273),$D273-TODAY(),"Check date"))</f>
        <v/>
      </c>
      <c r="J273" s="15" t="str">
        <f>IF(OR($A273="",$D273=""),"",IF(NOT(ISNUMBER($I273)),"Check date",IF($I273&lt;0,"Expired",IF($I273&lt;=Settings!$B$3,"Critical",IF($I273&lt;=Settings!$B$4,"Near expiry","OK")))))</f>
        <v/>
      </c>
      <c r="K273" s="16" t="str">
        <f>IF(OR($E273="",$F273=""),"",IF(AND(ISNUMBER($E273),ISNUMBER($F273)),$E273*$F273,"Check"))</f>
        <v/>
      </c>
      <c r="L273" s="17" t="str">
        <f>IF(OR($A273="",$D273="",$E273=""),"",IF(NOT(ISNUMBER($D273)),"",IF($D273&lt;TODAY(),"Do not sell",IF(N($E273)&lt;=0,"",COUNTIFS($A$2:$A$501,$A273,$D$2:$D$501,"&lt;"&amp;$D273,$D$2:$D$501,"&gt;="&amp;TODAY(),$E$2:$E$501,"&gt;0")+1))))</f>
        <v/>
      </c>
      <c r="M273" s="15" t="str">
        <f>IF($J273="Check date","Enter the expiry as a date",IF($J273="Expired","Take off the shelf: return or write off",IF($J273="Critical","Return now or sell first",IF($J273="Near expiry","Sell first; check the return window",""))))</f>
        <v/>
      </c>
    </row>
    <row r="274" spans="1:13" x14ac:dyDescent="0.25">
      <c r="A274" s="10"/>
      <c r="B274" s="10"/>
      <c r="C274" s="10"/>
      <c r="D274" s="11"/>
      <c r="E274" s="12"/>
      <c r="F274" s="13"/>
      <c r="G274" s="10"/>
      <c r="H274" s="10"/>
      <c r="I274" s="14" t="str">
        <f>IF($D274="","",IF(ISNUMBER($D274),$D274-TODAY(),"Check date"))</f>
        <v/>
      </c>
      <c r="J274" s="15" t="str">
        <f>IF(OR($A274="",$D274=""),"",IF(NOT(ISNUMBER($I274)),"Check date",IF($I274&lt;0,"Expired",IF($I274&lt;=Settings!$B$3,"Critical",IF($I274&lt;=Settings!$B$4,"Near expiry","OK")))))</f>
        <v/>
      </c>
      <c r="K274" s="16" t="str">
        <f>IF(OR($E274="",$F274=""),"",IF(AND(ISNUMBER($E274),ISNUMBER($F274)),$E274*$F274,"Check"))</f>
        <v/>
      </c>
      <c r="L274" s="17" t="str">
        <f>IF(OR($A274="",$D274="",$E274=""),"",IF(NOT(ISNUMBER($D274)),"",IF($D274&lt;TODAY(),"Do not sell",IF(N($E274)&lt;=0,"",COUNTIFS($A$2:$A$501,$A274,$D$2:$D$501,"&lt;"&amp;$D274,$D$2:$D$501,"&gt;="&amp;TODAY(),$E$2:$E$501,"&gt;0")+1))))</f>
        <v/>
      </c>
      <c r="M274" s="15" t="str">
        <f>IF($J274="Check date","Enter the expiry as a date",IF($J274="Expired","Take off the shelf: return or write off",IF($J274="Critical","Return now or sell first",IF($J274="Near expiry","Sell first; check the return window",""))))</f>
        <v/>
      </c>
    </row>
    <row r="275" spans="1:13" x14ac:dyDescent="0.25">
      <c r="A275" s="10"/>
      <c r="B275" s="10"/>
      <c r="C275" s="10"/>
      <c r="D275" s="11"/>
      <c r="E275" s="12"/>
      <c r="F275" s="13"/>
      <c r="G275" s="10"/>
      <c r="H275" s="10"/>
      <c r="I275" s="14" t="str">
        <f>IF($D275="","",IF(ISNUMBER($D275),$D275-TODAY(),"Check date"))</f>
        <v/>
      </c>
      <c r="J275" s="15" t="str">
        <f>IF(OR($A275="",$D275=""),"",IF(NOT(ISNUMBER($I275)),"Check date",IF($I275&lt;0,"Expired",IF($I275&lt;=Settings!$B$3,"Critical",IF($I275&lt;=Settings!$B$4,"Near expiry","OK")))))</f>
        <v/>
      </c>
      <c r="K275" s="16" t="str">
        <f>IF(OR($E275="",$F275=""),"",IF(AND(ISNUMBER($E275),ISNUMBER($F275)),$E275*$F275,"Check"))</f>
        <v/>
      </c>
      <c r="L275" s="17" t="str">
        <f>IF(OR($A275="",$D275="",$E275=""),"",IF(NOT(ISNUMBER($D275)),"",IF($D275&lt;TODAY(),"Do not sell",IF(N($E275)&lt;=0,"",COUNTIFS($A$2:$A$501,$A275,$D$2:$D$501,"&lt;"&amp;$D275,$D$2:$D$501,"&gt;="&amp;TODAY(),$E$2:$E$501,"&gt;0")+1))))</f>
        <v/>
      </c>
      <c r="M275" s="15" t="str">
        <f>IF($J275="Check date","Enter the expiry as a date",IF($J275="Expired","Take off the shelf: return or write off",IF($J275="Critical","Return now or sell first",IF($J275="Near expiry","Sell first; check the return window",""))))</f>
        <v/>
      </c>
    </row>
    <row r="276" spans="1:13" x14ac:dyDescent="0.25">
      <c r="A276" s="10"/>
      <c r="B276" s="10"/>
      <c r="C276" s="10"/>
      <c r="D276" s="11"/>
      <c r="E276" s="12"/>
      <c r="F276" s="13"/>
      <c r="G276" s="10"/>
      <c r="H276" s="10"/>
      <c r="I276" s="14" t="str">
        <f>IF($D276="","",IF(ISNUMBER($D276),$D276-TODAY(),"Check date"))</f>
        <v/>
      </c>
      <c r="J276" s="15" t="str">
        <f>IF(OR($A276="",$D276=""),"",IF(NOT(ISNUMBER($I276)),"Check date",IF($I276&lt;0,"Expired",IF($I276&lt;=Settings!$B$3,"Critical",IF($I276&lt;=Settings!$B$4,"Near expiry","OK")))))</f>
        <v/>
      </c>
      <c r="K276" s="16" t="str">
        <f>IF(OR($E276="",$F276=""),"",IF(AND(ISNUMBER($E276),ISNUMBER($F276)),$E276*$F276,"Check"))</f>
        <v/>
      </c>
      <c r="L276" s="17" t="str">
        <f>IF(OR($A276="",$D276="",$E276=""),"",IF(NOT(ISNUMBER($D276)),"",IF($D276&lt;TODAY(),"Do not sell",IF(N($E276)&lt;=0,"",COUNTIFS($A$2:$A$501,$A276,$D$2:$D$501,"&lt;"&amp;$D276,$D$2:$D$501,"&gt;="&amp;TODAY(),$E$2:$E$501,"&gt;0")+1))))</f>
        <v/>
      </c>
      <c r="M276" s="15" t="str">
        <f>IF($J276="Check date","Enter the expiry as a date",IF($J276="Expired","Take off the shelf: return or write off",IF($J276="Critical","Return now or sell first",IF($J276="Near expiry","Sell first; check the return window",""))))</f>
        <v/>
      </c>
    </row>
    <row r="277" spans="1:13" x14ac:dyDescent="0.25">
      <c r="A277" s="10"/>
      <c r="B277" s="10"/>
      <c r="C277" s="10"/>
      <c r="D277" s="11"/>
      <c r="E277" s="12"/>
      <c r="F277" s="13"/>
      <c r="G277" s="10"/>
      <c r="H277" s="10"/>
      <c r="I277" s="14" t="str">
        <f>IF($D277="","",IF(ISNUMBER($D277),$D277-TODAY(),"Check date"))</f>
        <v/>
      </c>
      <c r="J277" s="15" t="str">
        <f>IF(OR($A277="",$D277=""),"",IF(NOT(ISNUMBER($I277)),"Check date",IF($I277&lt;0,"Expired",IF($I277&lt;=Settings!$B$3,"Critical",IF($I277&lt;=Settings!$B$4,"Near expiry","OK")))))</f>
        <v/>
      </c>
      <c r="K277" s="16" t="str">
        <f>IF(OR($E277="",$F277=""),"",IF(AND(ISNUMBER($E277),ISNUMBER($F277)),$E277*$F277,"Check"))</f>
        <v/>
      </c>
      <c r="L277" s="17" t="str">
        <f>IF(OR($A277="",$D277="",$E277=""),"",IF(NOT(ISNUMBER($D277)),"",IF($D277&lt;TODAY(),"Do not sell",IF(N($E277)&lt;=0,"",COUNTIFS($A$2:$A$501,$A277,$D$2:$D$501,"&lt;"&amp;$D277,$D$2:$D$501,"&gt;="&amp;TODAY(),$E$2:$E$501,"&gt;0")+1))))</f>
        <v/>
      </c>
      <c r="M277" s="15" t="str">
        <f>IF($J277="Check date","Enter the expiry as a date",IF($J277="Expired","Take off the shelf: return or write off",IF($J277="Critical","Return now or sell first",IF($J277="Near expiry","Sell first; check the return window",""))))</f>
        <v/>
      </c>
    </row>
    <row r="278" spans="1:13" x14ac:dyDescent="0.25">
      <c r="A278" s="10"/>
      <c r="B278" s="10"/>
      <c r="C278" s="10"/>
      <c r="D278" s="11"/>
      <c r="E278" s="12"/>
      <c r="F278" s="13"/>
      <c r="G278" s="10"/>
      <c r="H278" s="10"/>
      <c r="I278" s="14" t="str">
        <f>IF($D278="","",IF(ISNUMBER($D278),$D278-TODAY(),"Check date"))</f>
        <v/>
      </c>
      <c r="J278" s="15" t="str">
        <f>IF(OR($A278="",$D278=""),"",IF(NOT(ISNUMBER($I278)),"Check date",IF($I278&lt;0,"Expired",IF($I278&lt;=Settings!$B$3,"Critical",IF($I278&lt;=Settings!$B$4,"Near expiry","OK")))))</f>
        <v/>
      </c>
      <c r="K278" s="16" t="str">
        <f>IF(OR($E278="",$F278=""),"",IF(AND(ISNUMBER($E278),ISNUMBER($F278)),$E278*$F278,"Check"))</f>
        <v/>
      </c>
      <c r="L278" s="17" t="str">
        <f>IF(OR($A278="",$D278="",$E278=""),"",IF(NOT(ISNUMBER($D278)),"",IF($D278&lt;TODAY(),"Do not sell",IF(N($E278)&lt;=0,"",COUNTIFS($A$2:$A$501,$A278,$D$2:$D$501,"&lt;"&amp;$D278,$D$2:$D$501,"&gt;="&amp;TODAY(),$E$2:$E$501,"&gt;0")+1))))</f>
        <v/>
      </c>
      <c r="M278" s="15" t="str">
        <f>IF($J278="Check date","Enter the expiry as a date",IF($J278="Expired","Take off the shelf: return or write off",IF($J278="Critical","Return now or sell first",IF($J278="Near expiry","Sell first; check the return window",""))))</f>
        <v/>
      </c>
    </row>
    <row r="279" spans="1:13" x14ac:dyDescent="0.25">
      <c r="A279" s="10"/>
      <c r="B279" s="10"/>
      <c r="C279" s="10"/>
      <c r="D279" s="11"/>
      <c r="E279" s="12"/>
      <c r="F279" s="13"/>
      <c r="G279" s="10"/>
      <c r="H279" s="10"/>
      <c r="I279" s="14" t="str">
        <f>IF($D279="","",IF(ISNUMBER($D279),$D279-TODAY(),"Check date"))</f>
        <v/>
      </c>
      <c r="J279" s="15" t="str">
        <f>IF(OR($A279="",$D279=""),"",IF(NOT(ISNUMBER($I279)),"Check date",IF($I279&lt;0,"Expired",IF($I279&lt;=Settings!$B$3,"Critical",IF($I279&lt;=Settings!$B$4,"Near expiry","OK")))))</f>
        <v/>
      </c>
      <c r="K279" s="16" t="str">
        <f>IF(OR($E279="",$F279=""),"",IF(AND(ISNUMBER($E279),ISNUMBER($F279)),$E279*$F279,"Check"))</f>
        <v/>
      </c>
      <c r="L279" s="17" t="str">
        <f>IF(OR($A279="",$D279="",$E279=""),"",IF(NOT(ISNUMBER($D279)),"",IF($D279&lt;TODAY(),"Do not sell",IF(N($E279)&lt;=0,"",COUNTIFS($A$2:$A$501,$A279,$D$2:$D$501,"&lt;"&amp;$D279,$D$2:$D$501,"&gt;="&amp;TODAY(),$E$2:$E$501,"&gt;0")+1))))</f>
        <v/>
      </c>
      <c r="M279" s="15" t="str">
        <f>IF($J279="Check date","Enter the expiry as a date",IF($J279="Expired","Take off the shelf: return or write off",IF($J279="Critical","Return now or sell first",IF($J279="Near expiry","Sell first; check the return window",""))))</f>
        <v/>
      </c>
    </row>
    <row r="280" spans="1:13" x14ac:dyDescent="0.25">
      <c r="A280" s="10"/>
      <c r="B280" s="10"/>
      <c r="C280" s="10"/>
      <c r="D280" s="11"/>
      <c r="E280" s="12"/>
      <c r="F280" s="13"/>
      <c r="G280" s="10"/>
      <c r="H280" s="10"/>
      <c r="I280" s="14" t="str">
        <f>IF($D280="","",IF(ISNUMBER($D280),$D280-TODAY(),"Check date"))</f>
        <v/>
      </c>
      <c r="J280" s="15" t="str">
        <f>IF(OR($A280="",$D280=""),"",IF(NOT(ISNUMBER($I280)),"Check date",IF($I280&lt;0,"Expired",IF($I280&lt;=Settings!$B$3,"Critical",IF($I280&lt;=Settings!$B$4,"Near expiry","OK")))))</f>
        <v/>
      </c>
      <c r="K280" s="16" t="str">
        <f>IF(OR($E280="",$F280=""),"",IF(AND(ISNUMBER($E280),ISNUMBER($F280)),$E280*$F280,"Check"))</f>
        <v/>
      </c>
      <c r="L280" s="17" t="str">
        <f>IF(OR($A280="",$D280="",$E280=""),"",IF(NOT(ISNUMBER($D280)),"",IF($D280&lt;TODAY(),"Do not sell",IF(N($E280)&lt;=0,"",COUNTIFS($A$2:$A$501,$A280,$D$2:$D$501,"&lt;"&amp;$D280,$D$2:$D$501,"&gt;="&amp;TODAY(),$E$2:$E$501,"&gt;0")+1))))</f>
        <v/>
      </c>
      <c r="M280" s="15" t="str">
        <f>IF($J280="Check date","Enter the expiry as a date",IF($J280="Expired","Take off the shelf: return or write off",IF($J280="Critical","Return now or sell first",IF($J280="Near expiry","Sell first; check the return window",""))))</f>
        <v/>
      </c>
    </row>
    <row r="281" spans="1:13" x14ac:dyDescent="0.25">
      <c r="A281" s="10"/>
      <c r="B281" s="10"/>
      <c r="C281" s="10"/>
      <c r="D281" s="11"/>
      <c r="E281" s="12"/>
      <c r="F281" s="13"/>
      <c r="G281" s="10"/>
      <c r="H281" s="10"/>
      <c r="I281" s="14" t="str">
        <f>IF($D281="","",IF(ISNUMBER($D281),$D281-TODAY(),"Check date"))</f>
        <v/>
      </c>
      <c r="J281" s="15" t="str">
        <f>IF(OR($A281="",$D281=""),"",IF(NOT(ISNUMBER($I281)),"Check date",IF($I281&lt;0,"Expired",IF($I281&lt;=Settings!$B$3,"Critical",IF($I281&lt;=Settings!$B$4,"Near expiry","OK")))))</f>
        <v/>
      </c>
      <c r="K281" s="16" t="str">
        <f>IF(OR($E281="",$F281=""),"",IF(AND(ISNUMBER($E281),ISNUMBER($F281)),$E281*$F281,"Check"))</f>
        <v/>
      </c>
      <c r="L281" s="17" t="str">
        <f>IF(OR($A281="",$D281="",$E281=""),"",IF(NOT(ISNUMBER($D281)),"",IF($D281&lt;TODAY(),"Do not sell",IF(N($E281)&lt;=0,"",COUNTIFS($A$2:$A$501,$A281,$D$2:$D$501,"&lt;"&amp;$D281,$D$2:$D$501,"&gt;="&amp;TODAY(),$E$2:$E$501,"&gt;0")+1))))</f>
        <v/>
      </c>
      <c r="M281" s="15" t="str">
        <f>IF($J281="Check date","Enter the expiry as a date",IF($J281="Expired","Take off the shelf: return or write off",IF($J281="Critical","Return now or sell first",IF($J281="Near expiry","Sell first; check the return window",""))))</f>
        <v/>
      </c>
    </row>
    <row r="282" spans="1:13" x14ac:dyDescent="0.25">
      <c r="A282" s="10"/>
      <c r="B282" s="10"/>
      <c r="C282" s="10"/>
      <c r="D282" s="11"/>
      <c r="E282" s="12"/>
      <c r="F282" s="13"/>
      <c r="G282" s="10"/>
      <c r="H282" s="10"/>
      <c r="I282" s="14" t="str">
        <f>IF($D282="","",IF(ISNUMBER($D282),$D282-TODAY(),"Check date"))</f>
        <v/>
      </c>
      <c r="J282" s="15" t="str">
        <f>IF(OR($A282="",$D282=""),"",IF(NOT(ISNUMBER($I282)),"Check date",IF($I282&lt;0,"Expired",IF($I282&lt;=Settings!$B$3,"Critical",IF($I282&lt;=Settings!$B$4,"Near expiry","OK")))))</f>
        <v/>
      </c>
      <c r="K282" s="16" t="str">
        <f>IF(OR($E282="",$F282=""),"",IF(AND(ISNUMBER($E282),ISNUMBER($F282)),$E282*$F282,"Check"))</f>
        <v/>
      </c>
      <c r="L282" s="17" t="str">
        <f>IF(OR($A282="",$D282="",$E282=""),"",IF(NOT(ISNUMBER($D282)),"",IF($D282&lt;TODAY(),"Do not sell",IF(N($E282)&lt;=0,"",COUNTIFS($A$2:$A$501,$A282,$D$2:$D$501,"&lt;"&amp;$D282,$D$2:$D$501,"&gt;="&amp;TODAY(),$E$2:$E$501,"&gt;0")+1))))</f>
        <v/>
      </c>
      <c r="M282" s="15" t="str">
        <f>IF($J282="Check date","Enter the expiry as a date",IF($J282="Expired","Take off the shelf: return or write off",IF($J282="Critical","Return now or sell first",IF($J282="Near expiry","Sell first; check the return window",""))))</f>
        <v/>
      </c>
    </row>
    <row r="283" spans="1:13" x14ac:dyDescent="0.25">
      <c r="A283" s="10"/>
      <c r="B283" s="10"/>
      <c r="C283" s="10"/>
      <c r="D283" s="11"/>
      <c r="E283" s="12"/>
      <c r="F283" s="13"/>
      <c r="G283" s="10"/>
      <c r="H283" s="10"/>
      <c r="I283" s="14" t="str">
        <f>IF($D283="","",IF(ISNUMBER($D283),$D283-TODAY(),"Check date"))</f>
        <v/>
      </c>
      <c r="J283" s="15" t="str">
        <f>IF(OR($A283="",$D283=""),"",IF(NOT(ISNUMBER($I283)),"Check date",IF($I283&lt;0,"Expired",IF($I283&lt;=Settings!$B$3,"Critical",IF($I283&lt;=Settings!$B$4,"Near expiry","OK")))))</f>
        <v/>
      </c>
      <c r="K283" s="16" t="str">
        <f>IF(OR($E283="",$F283=""),"",IF(AND(ISNUMBER($E283),ISNUMBER($F283)),$E283*$F283,"Check"))</f>
        <v/>
      </c>
      <c r="L283" s="17" t="str">
        <f>IF(OR($A283="",$D283="",$E283=""),"",IF(NOT(ISNUMBER($D283)),"",IF($D283&lt;TODAY(),"Do not sell",IF(N($E283)&lt;=0,"",COUNTIFS($A$2:$A$501,$A283,$D$2:$D$501,"&lt;"&amp;$D283,$D$2:$D$501,"&gt;="&amp;TODAY(),$E$2:$E$501,"&gt;0")+1))))</f>
        <v/>
      </c>
      <c r="M283" s="15" t="str">
        <f>IF($J283="Check date","Enter the expiry as a date",IF($J283="Expired","Take off the shelf: return or write off",IF($J283="Critical","Return now or sell first",IF($J283="Near expiry","Sell first; check the return window",""))))</f>
        <v/>
      </c>
    </row>
    <row r="284" spans="1:13" x14ac:dyDescent="0.25">
      <c r="A284" s="10"/>
      <c r="B284" s="10"/>
      <c r="C284" s="10"/>
      <c r="D284" s="11"/>
      <c r="E284" s="12"/>
      <c r="F284" s="13"/>
      <c r="G284" s="10"/>
      <c r="H284" s="10"/>
      <c r="I284" s="14" t="str">
        <f>IF($D284="","",IF(ISNUMBER($D284),$D284-TODAY(),"Check date"))</f>
        <v/>
      </c>
      <c r="J284" s="15" t="str">
        <f>IF(OR($A284="",$D284=""),"",IF(NOT(ISNUMBER($I284)),"Check date",IF($I284&lt;0,"Expired",IF($I284&lt;=Settings!$B$3,"Critical",IF($I284&lt;=Settings!$B$4,"Near expiry","OK")))))</f>
        <v/>
      </c>
      <c r="K284" s="16" t="str">
        <f>IF(OR($E284="",$F284=""),"",IF(AND(ISNUMBER($E284),ISNUMBER($F284)),$E284*$F284,"Check"))</f>
        <v/>
      </c>
      <c r="L284" s="17" t="str">
        <f>IF(OR($A284="",$D284="",$E284=""),"",IF(NOT(ISNUMBER($D284)),"",IF($D284&lt;TODAY(),"Do not sell",IF(N($E284)&lt;=0,"",COUNTIFS($A$2:$A$501,$A284,$D$2:$D$501,"&lt;"&amp;$D284,$D$2:$D$501,"&gt;="&amp;TODAY(),$E$2:$E$501,"&gt;0")+1))))</f>
        <v/>
      </c>
      <c r="M284" s="15" t="str">
        <f>IF($J284="Check date","Enter the expiry as a date",IF($J284="Expired","Take off the shelf: return or write off",IF($J284="Critical","Return now or sell first",IF($J284="Near expiry","Sell first; check the return window",""))))</f>
        <v/>
      </c>
    </row>
    <row r="285" spans="1:13" x14ac:dyDescent="0.25">
      <c r="A285" s="10"/>
      <c r="B285" s="10"/>
      <c r="C285" s="10"/>
      <c r="D285" s="11"/>
      <c r="E285" s="12"/>
      <c r="F285" s="13"/>
      <c r="G285" s="10"/>
      <c r="H285" s="10"/>
      <c r="I285" s="14" t="str">
        <f>IF($D285="","",IF(ISNUMBER($D285),$D285-TODAY(),"Check date"))</f>
        <v/>
      </c>
      <c r="J285" s="15" t="str">
        <f>IF(OR($A285="",$D285=""),"",IF(NOT(ISNUMBER($I285)),"Check date",IF($I285&lt;0,"Expired",IF($I285&lt;=Settings!$B$3,"Critical",IF($I285&lt;=Settings!$B$4,"Near expiry","OK")))))</f>
        <v/>
      </c>
      <c r="K285" s="16" t="str">
        <f>IF(OR($E285="",$F285=""),"",IF(AND(ISNUMBER($E285),ISNUMBER($F285)),$E285*$F285,"Check"))</f>
        <v/>
      </c>
      <c r="L285" s="17" t="str">
        <f>IF(OR($A285="",$D285="",$E285=""),"",IF(NOT(ISNUMBER($D285)),"",IF($D285&lt;TODAY(),"Do not sell",IF(N($E285)&lt;=0,"",COUNTIFS($A$2:$A$501,$A285,$D$2:$D$501,"&lt;"&amp;$D285,$D$2:$D$501,"&gt;="&amp;TODAY(),$E$2:$E$501,"&gt;0")+1))))</f>
        <v/>
      </c>
      <c r="M285" s="15" t="str">
        <f>IF($J285="Check date","Enter the expiry as a date",IF($J285="Expired","Take off the shelf: return or write off",IF($J285="Critical","Return now or sell first",IF($J285="Near expiry","Sell first; check the return window",""))))</f>
        <v/>
      </c>
    </row>
    <row r="286" spans="1:13" x14ac:dyDescent="0.25">
      <c r="A286" s="10"/>
      <c r="B286" s="10"/>
      <c r="C286" s="10"/>
      <c r="D286" s="11"/>
      <c r="E286" s="12"/>
      <c r="F286" s="13"/>
      <c r="G286" s="10"/>
      <c r="H286" s="10"/>
      <c r="I286" s="14" t="str">
        <f>IF($D286="","",IF(ISNUMBER($D286),$D286-TODAY(),"Check date"))</f>
        <v/>
      </c>
      <c r="J286" s="15" t="str">
        <f>IF(OR($A286="",$D286=""),"",IF(NOT(ISNUMBER($I286)),"Check date",IF($I286&lt;0,"Expired",IF($I286&lt;=Settings!$B$3,"Critical",IF($I286&lt;=Settings!$B$4,"Near expiry","OK")))))</f>
        <v/>
      </c>
      <c r="K286" s="16" t="str">
        <f>IF(OR($E286="",$F286=""),"",IF(AND(ISNUMBER($E286),ISNUMBER($F286)),$E286*$F286,"Check"))</f>
        <v/>
      </c>
      <c r="L286" s="17" t="str">
        <f>IF(OR($A286="",$D286="",$E286=""),"",IF(NOT(ISNUMBER($D286)),"",IF($D286&lt;TODAY(),"Do not sell",IF(N($E286)&lt;=0,"",COUNTIFS($A$2:$A$501,$A286,$D$2:$D$501,"&lt;"&amp;$D286,$D$2:$D$501,"&gt;="&amp;TODAY(),$E$2:$E$501,"&gt;0")+1))))</f>
        <v/>
      </c>
      <c r="M286" s="15" t="str">
        <f>IF($J286="Check date","Enter the expiry as a date",IF($J286="Expired","Take off the shelf: return or write off",IF($J286="Critical","Return now or sell first",IF($J286="Near expiry","Sell first; check the return window",""))))</f>
        <v/>
      </c>
    </row>
    <row r="287" spans="1:13" x14ac:dyDescent="0.25">
      <c r="A287" s="10"/>
      <c r="B287" s="10"/>
      <c r="C287" s="10"/>
      <c r="D287" s="11"/>
      <c r="E287" s="12"/>
      <c r="F287" s="13"/>
      <c r="G287" s="10"/>
      <c r="H287" s="10"/>
      <c r="I287" s="14" t="str">
        <f>IF($D287="","",IF(ISNUMBER($D287),$D287-TODAY(),"Check date"))</f>
        <v/>
      </c>
      <c r="J287" s="15" t="str">
        <f>IF(OR($A287="",$D287=""),"",IF(NOT(ISNUMBER($I287)),"Check date",IF($I287&lt;0,"Expired",IF($I287&lt;=Settings!$B$3,"Critical",IF($I287&lt;=Settings!$B$4,"Near expiry","OK")))))</f>
        <v/>
      </c>
      <c r="K287" s="16" t="str">
        <f>IF(OR($E287="",$F287=""),"",IF(AND(ISNUMBER($E287),ISNUMBER($F287)),$E287*$F287,"Check"))</f>
        <v/>
      </c>
      <c r="L287" s="17" t="str">
        <f>IF(OR($A287="",$D287="",$E287=""),"",IF(NOT(ISNUMBER($D287)),"",IF($D287&lt;TODAY(),"Do not sell",IF(N($E287)&lt;=0,"",COUNTIFS($A$2:$A$501,$A287,$D$2:$D$501,"&lt;"&amp;$D287,$D$2:$D$501,"&gt;="&amp;TODAY(),$E$2:$E$501,"&gt;0")+1))))</f>
        <v/>
      </c>
      <c r="M287" s="15" t="str">
        <f>IF($J287="Check date","Enter the expiry as a date",IF($J287="Expired","Take off the shelf: return or write off",IF($J287="Critical","Return now or sell first",IF($J287="Near expiry","Sell first; check the return window",""))))</f>
        <v/>
      </c>
    </row>
    <row r="288" spans="1:13" x14ac:dyDescent="0.25">
      <c r="A288" s="10"/>
      <c r="B288" s="10"/>
      <c r="C288" s="10"/>
      <c r="D288" s="11"/>
      <c r="E288" s="12"/>
      <c r="F288" s="13"/>
      <c r="G288" s="10"/>
      <c r="H288" s="10"/>
      <c r="I288" s="14" t="str">
        <f>IF($D288="","",IF(ISNUMBER($D288),$D288-TODAY(),"Check date"))</f>
        <v/>
      </c>
      <c r="J288" s="15" t="str">
        <f>IF(OR($A288="",$D288=""),"",IF(NOT(ISNUMBER($I288)),"Check date",IF($I288&lt;0,"Expired",IF($I288&lt;=Settings!$B$3,"Critical",IF($I288&lt;=Settings!$B$4,"Near expiry","OK")))))</f>
        <v/>
      </c>
      <c r="K288" s="16" t="str">
        <f>IF(OR($E288="",$F288=""),"",IF(AND(ISNUMBER($E288),ISNUMBER($F288)),$E288*$F288,"Check"))</f>
        <v/>
      </c>
      <c r="L288" s="17" t="str">
        <f>IF(OR($A288="",$D288="",$E288=""),"",IF(NOT(ISNUMBER($D288)),"",IF($D288&lt;TODAY(),"Do not sell",IF(N($E288)&lt;=0,"",COUNTIFS($A$2:$A$501,$A288,$D$2:$D$501,"&lt;"&amp;$D288,$D$2:$D$501,"&gt;="&amp;TODAY(),$E$2:$E$501,"&gt;0")+1))))</f>
        <v/>
      </c>
      <c r="M288" s="15" t="str">
        <f>IF($J288="Check date","Enter the expiry as a date",IF($J288="Expired","Take off the shelf: return or write off",IF($J288="Critical","Return now or sell first",IF($J288="Near expiry","Sell first; check the return window",""))))</f>
        <v/>
      </c>
    </row>
    <row r="289" spans="1:13" x14ac:dyDescent="0.25">
      <c r="A289" s="10"/>
      <c r="B289" s="10"/>
      <c r="C289" s="10"/>
      <c r="D289" s="11"/>
      <c r="E289" s="12"/>
      <c r="F289" s="13"/>
      <c r="G289" s="10"/>
      <c r="H289" s="10"/>
      <c r="I289" s="14" t="str">
        <f>IF($D289="","",IF(ISNUMBER($D289),$D289-TODAY(),"Check date"))</f>
        <v/>
      </c>
      <c r="J289" s="15" t="str">
        <f>IF(OR($A289="",$D289=""),"",IF(NOT(ISNUMBER($I289)),"Check date",IF($I289&lt;0,"Expired",IF($I289&lt;=Settings!$B$3,"Critical",IF($I289&lt;=Settings!$B$4,"Near expiry","OK")))))</f>
        <v/>
      </c>
      <c r="K289" s="16" t="str">
        <f>IF(OR($E289="",$F289=""),"",IF(AND(ISNUMBER($E289),ISNUMBER($F289)),$E289*$F289,"Check"))</f>
        <v/>
      </c>
      <c r="L289" s="17" t="str">
        <f>IF(OR($A289="",$D289="",$E289=""),"",IF(NOT(ISNUMBER($D289)),"",IF($D289&lt;TODAY(),"Do not sell",IF(N($E289)&lt;=0,"",COUNTIFS($A$2:$A$501,$A289,$D$2:$D$501,"&lt;"&amp;$D289,$D$2:$D$501,"&gt;="&amp;TODAY(),$E$2:$E$501,"&gt;0")+1))))</f>
        <v/>
      </c>
      <c r="M289" s="15" t="str">
        <f>IF($J289="Check date","Enter the expiry as a date",IF($J289="Expired","Take off the shelf: return or write off",IF($J289="Critical","Return now or sell first",IF($J289="Near expiry","Sell first; check the return window",""))))</f>
        <v/>
      </c>
    </row>
    <row r="290" spans="1:13" x14ac:dyDescent="0.25">
      <c r="A290" s="10"/>
      <c r="B290" s="10"/>
      <c r="C290" s="10"/>
      <c r="D290" s="11"/>
      <c r="E290" s="12"/>
      <c r="F290" s="13"/>
      <c r="G290" s="10"/>
      <c r="H290" s="10"/>
      <c r="I290" s="14" t="str">
        <f>IF($D290="","",IF(ISNUMBER($D290),$D290-TODAY(),"Check date"))</f>
        <v/>
      </c>
      <c r="J290" s="15" t="str">
        <f>IF(OR($A290="",$D290=""),"",IF(NOT(ISNUMBER($I290)),"Check date",IF($I290&lt;0,"Expired",IF($I290&lt;=Settings!$B$3,"Critical",IF($I290&lt;=Settings!$B$4,"Near expiry","OK")))))</f>
        <v/>
      </c>
      <c r="K290" s="16" t="str">
        <f>IF(OR($E290="",$F290=""),"",IF(AND(ISNUMBER($E290),ISNUMBER($F290)),$E290*$F290,"Check"))</f>
        <v/>
      </c>
      <c r="L290" s="17" t="str">
        <f>IF(OR($A290="",$D290="",$E290=""),"",IF(NOT(ISNUMBER($D290)),"",IF($D290&lt;TODAY(),"Do not sell",IF(N($E290)&lt;=0,"",COUNTIFS($A$2:$A$501,$A290,$D$2:$D$501,"&lt;"&amp;$D290,$D$2:$D$501,"&gt;="&amp;TODAY(),$E$2:$E$501,"&gt;0")+1))))</f>
        <v/>
      </c>
      <c r="M290" s="15" t="str">
        <f>IF($J290="Check date","Enter the expiry as a date",IF($J290="Expired","Take off the shelf: return or write off",IF($J290="Critical","Return now or sell first",IF($J290="Near expiry","Sell first; check the return window",""))))</f>
        <v/>
      </c>
    </row>
    <row r="291" spans="1:13" x14ac:dyDescent="0.25">
      <c r="A291" s="10"/>
      <c r="B291" s="10"/>
      <c r="C291" s="10"/>
      <c r="D291" s="11"/>
      <c r="E291" s="12"/>
      <c r="F291" s="13"/>
      <c r="G291" s="10"/>
      <c r="H291" s="10"/>
      <c r="I291" s="14" t="str">
        <f>IF($D291="","",IF(ISNUMBER($D291),$D291-TODAY(),"Check date"))</f>
        <v/>
      </c>
      <c r="J291" s="15" t="str">
        <f>IF(OR($A291="",$D291=""),"",IF(NOT(ISNUMBER($I291)),"Check date",IF($I291&lt;0,"Expired",IF($I291&lt;=Settings!$B$3,"Critical",IF($I291&lt;=Settings!$B$4,"Near expiry","OK")))))</f>
        <v/>
      </c>
      <c r="K291" s="16" t="str">
        <f>IF(OR($E291="",$F291=""),"",IF(AND(ISNUMBER($E291),ISNUMBER($F291)),$E291*$F291,"Check"))</f>
        <v/>
      </c>
      <c r="L291" s="17" t="str">
        <f>IF(OR($A291="",$D291="",$E291=""),"",IF(NOT(ISNUMBER($D291)),"",IF($D291&lt;TODAY(),"Do not sell",IF(N($E291)&lt;=0,"",COUNTIFS($A$2:$A$501,$A291,$D$2:$D$501,"&lt;"&amp;$D291,$D$2:$D$501,"&gt;="&amp;TODAY(),$E$2:$E$501,"&gt;0")+1))))</f>
        <v/>
      </c>
      <c r="M291" s="15" t="str">
        <f>IF($J291="Check date","Enter the expiry as a date",IF($J291="Expired","Take off the shelf: return or write off",IF($J291="Critical","Return now or sell first",IF($J291="Near expiry","Sell first; check the return window",""))))</f>
        <v/>
      </c>
    </row>
    <row r="292" spans="1:13" x14ac:dyDescent="0.25">
      <c r="A292" s="10"/>
      <c r="B292" s="10"/>
      <c r="C292" s="10"/>
      <c r="D292" s="11"/>
      <c r="E292" s="12"/>
      <c r="F292" s="13"/>
      <c r="G292" s="10"/>
      <c r="H292" s="10"/>
      <c r="I292" s="14" t="str">
        <f>IF($D292="","",IF(ISNUMBER($D292),$D292-TODAY(),"Check date"))</f>
        <v/>
      </c>
      <c r="J292" s="15" t="str">
        <f>IF(OR($A292="",$D292=""),"",IF(NOT(ISNUMBER($I292)),"Check date",IF($I292&lt;0,"Expired",IF($I292&lt;=Settings!$B$3,"Critical",IF($I292&lt;=Settings!$B$4,"Near expiry","OK")))))</f>
        <v/>
      </c>
      <c r="K292" s="16" t="str">
        <f>IF(OR($E292="",$F292=""),"",IF(AND(ISNUMBER($E292),ISNUMBER($F292)),$E292*$F292,"Check"))</f>
        <v/>
      </c>
      <c r="L292" s="17" t="str">
        <f>IF(OR($A292="",$D292="",$E292=""),"",IF(NOT(ISNUMBER($D292)),"",IF($D292&lt;TODAY(),"Do not sell",IF(N($E292)&lt;=0,"",COUNTIFS($A$2:$A$501,$A292,$D$2:$D$501,"&lt;"&amp;$D292,$D$2:$D$501,"&gt;="&amp;TODAY(),$E$2:$E$501,"&gt;0")+1))))</f>
        <v/>
      </c>
      <c r="M292" s="15" t="str">
        <f>IF($J292="Check date","Enter the expiry as a date",IF($J292="Expired","Take off the shelf: return or write off",IF($J292="Critical","Return now or sell first",IF($J292="Near expiry","Sell first; check the return window",""))))</f>
        <v/>
      </c>
    </row>
    <row r="293" spans="1:13" x14ac:dyDescent="0.25">
      <c r="A293" s="10"/>
      <c r="B293" s="10"/>
      <c r="C293" s="10"/>
      <c r="D293" s="11"/>
      <c r="E293" s="12"/>
      <c r="F293" s="13"/>
      <c r="G293" s="10"/>
      <c r="H293" s="10"/>
      <c r="I293" s="14" t="str">
        <f>IF($D293="","",IF(ISNUMBER($D293),$D293-TODAY(),"Check date"))</f>
        <v/>
      </c>
      <c r="J293" s="15" t="str">
        <f>IF(OR($A293="",$D293=""),"",IF(NOT(ISNUMBER($I293)),"Check date",IF($I293&lt;0,"Expired",IF($I293&lt;=Settings!$B$3,"Critical",IF($I293&lt;=Settings!$B$4,"Near expiry","OK")))))</f>
        <v/>
      </c>
      <c r="K293" s="16" t="str">
        <f>IF(OR($E293="",$F293=""),"",IF(AND(ISNUMBER($E293),ISNUMBER($F293)),$E293*$F293,"Check"))</f>
        <v/>
      </c>
      <c r="L293" s="17" t="str">
        <f>IF(OR($A293="",$D293="",$E293=""),"",IF(NOT(ISNUMBER($D293)),"",IF($D293&lt;TODAY(),"Do not sell",IF(N($E293)&lt;=0,"",COUNTIFS($A$2:$A$501,$A293,$D$2:$D$501,"&lt;"&amp;$D293,$D$2:$D$501,"&gt;="&amp;TODAY(),$E$2:$E$501,"&gt;0")+1))))</f>
        <v/>
      </c>
      <c r="M293" s="15" t="str">
        <f>IF($J293="Check date","Enter the expiry as a date",IF($J293="Expired","Take off the shelf: return or write off",IF($J293="Critical","Return now or sell first",IF($J293="Near expiry","Sell first; check the return window",""))))</f>
        <v/>
      </c>
    </row>
    <row r="294" spans="1:13" x14ac:dyDescent="0.25">
      <c r="A294" s="10"/>
      <c r="B294" s="10"/>
      <c r="C294" s="10"/>
      <c r="D294" s="11"/>
      <c r="E294" s="12"/>
      <c r="F294" s="13"/>
      <c r="G294" s="10"/>
      <c r="H294" s="10"/>
      <c r="I294" s="14" t="str">
        <f>IF($D294="","",IF(ISNUMBER($D294),$D294-TODAY(),"Check date"))</f>
        <v/>
      </c>
      <c r="J294" s="15" t="str">
        <f>IF(OR($A294="",$D294=""),"",IF(NOT(ISNUMBER($I294)),"Check date",IF($I294&lt;0,"Expired",IF($I294&lt;=Settings!$B$3,"Critical",IF($I294&lt;=Settings!$B$4,"Near expiry","OK")))))</f>
        <v/>
      </c>
      <c r="K294" s="16" t="str">
        <f>IF(OR($E294="",$F294=""),"",IF(AND(ISNUMBER($E294),ISNUMBER($F294)),$E294*$F294,"Check"))</f>
        <v/>
      </c>
      <c r="L294" s="17" t="str">
        <f>IF(OR($A294="",$D294="",$E294=""),"",IF(NOT(ISNUMBER($D294)),"",IF($D294&lt;TODAY(),"Do not sell",IF(N($E294)&lt;=0,"",COUNTIFS($A$2:$A$501,$A294,$D$2:$D$501,"&lt;"&amp;$D294,$D$2:$D$501,"&gt;="&amp;TODAY(),$E$2:$E$501,"&gt;0")+1))))</f>
        <v/>
      </c>
      <c r="M294" s="15" t="str">
        <f>IF($J294="Check date","Enter the expiry as a date",IF($J294="Expired","Take off the shelf: return or write off",IF($J294="Critical","Return now or sell first",IF($J294="Near expiry","Sell first; check the return window",""))))</f>
        <v/>
      </c>
    </row>
    <row r="295" spans="1:13" x14ac:dyDescent="0.25">
      <c r="A295" s="10"/>
      <c r="B295" s="10"/>
      <c r="C295" s="10"/>
      <c r="D295" s="11"/>
      <c r="E295" s="12"/>
      <c r="F295" s="13"/>
      <c r="G295" s="10"/>
      <c r="H295" s="10"/>
      <c r="I295" s="14" t="str">
        <f>IF($D295="","",IF(ISNUMBER($D295),$D295-TODAY(),"Check date"))</f>
        <v/>
      </c>
      <c r="J295" s="15" t="str">
        <f>IF(OR($A295="",$D295=""),"",IF(NOT(ISNUMBER($I295)),"Check date",IF($I295&lt;0,"Expired",IF($I295&lt;=Settings!$B$3,"Critical",IF($I295&lt;=Settings!$B$4,"Near expiry","OK")))))</f>
        <v/>
      </c>
      <c r="K295" s="16" t="str">
        <f>IF(OR($E295="",$F295=""),"",IF(AND(ISNUMBER($E295),ISNUMBER($F295)),$E295*$F295,"Check"))</f>
        <v/>
      </c>
      <c r="L295" s="17" t="str">
        <f>IF(OR($A295="",$D295="",$E295=""),"",IF(NOT(ISNUMBER($D295)),"",IF($D295&lt;TODAY(),"Do not sell",IF(N($E295)&lt;=0,"",COUNTIFS($A$2:$A$501,$A295,$D$2:$D$501,"&lt;"&amp;$D295,$D$2:$D$501,"&gt;="&amp;TODAY(),$E$2:$E$501,"&gt;0")+1))))</f>
        <v/>
      </c>
      <c r="M295" s="15" t="str">
        <f>IF($J295="Check date","Enter the expiry as a date",IF($J295="Expired","Take off the shelf: return or write off",IF($J295="Critical","Return now or sell first",IF($J295="Near expiry","Sell first; check the return window",""))))</f>
        <v/>
      </c>
    </row>
    <row r="296" spans="1:13" x14ac:dyDescent="0.25">
      <c r="A296" s="10"/>
      <c r="B296" s="10"/>
      <c r="C296" s="10"/>
      <c r="D296" s="11"/>
      <c r="E296" s="12"/>
      <c r="F296" s="13"/>
      <c r="G296" s="10"/>
      <c r="H296" s="10"/>
      <c r="I296" s="14" t="str">
        <f>IF($D296="","",IF(ISNUMBER($D296),$D296-TODAY(),"Check date"))</f>
        <v/>
      </c>
      <c r="J296" s="15" t="str">
        <f>IF(OR($A296="",$D296=""),"",IF(NOT(ISNUMBER($I296)),"Check date",IF($I296&lt;0,"Expired",IF($I296&lt;=Settings!$B$3,"Critical",IF($I296&lt;=Settings!$B$4,"Near expiry","OK")))))</f>
        <v/>
      </c>
      <c r="K296" s="16" t="str">
        <f>IF(OR($E296="",$F296=""),"",IF(AND(ISNUMBER($E296),ISNUMBER($F296)),$E296*$F296,"Check"))</f>
        <v/>
      </c>
      <c r="L296" s="17" t="str">
        <f>IF(OR($A296="",$D296="",$E296=""),"",IF(NOT(ISNUMBER($D296)),"",IF($D296&lt;TODAY(),"Do not sell",IF(N($E296)&lt;=0,"",COUNTIFS($A$2:$A$501,$A296,$D$2:$D$501,"&lt;"&amp;$D296,$D$2:$D$501,"&gt;="&amp;TODAY(),$E$2:$E$501,"&gt;0")+1))))</f>
        <v/>
      </c>
      <c r="M296" s="15" t="str">
        <f>IF($J296="Check date","Enter the expiry as a date",IF($J296="Expired","Take off the shelf: return or write off",IF($J296="Critical","Return now or sell first",IF($J296="Near expiry","Sell first; check the return window",""))))</f>
        <v/>
      </c>
    </row>
    <row r="297" spans="1:13" x14ac:dyDescent="0.25">
      <c r="A297" s="10"/>
      <c r="B297" s="10"/>
      <c r="C297" s="10"/>
      <c r="D297" s="11"/>
      <c r="E297" s="12"/>
      <c r="F297" s="13"/>
      <c r="G297" s="10"/>
      <c r="H297" s="10"/>
      <c r="I297" s="14" t="str">
        <f>IF($D297="","",IF(ISNUMBER($D297),$D297-TODAY(),"Check date"))</f>
        <v/>
      </c>
      <c r="J297" s="15" t="str">
        <f>IF(OR($A297="",$D297=""),"",IF(NOT(ISNUMBER($I297)),"Check date",IF($I297&lt;0,"Expired",IF($I297&lt;=Settings!$B$3,"Critical",IF($I297&lt;=Settings!$B$4,"Near expiry","OK")))))</f>
        <v/>
      </c>
      <c r="K297" s="16" t="str">
        <f>IF(OR($E297="",$F297=""),"",IF(AND(ISNUMBER($E297),ISNUMBER($F297)),$E297*$F297,"Check"))</f>
        <v/>
      </c>
      <c r="L297" s="17" t="str">
        <f>IF(OR($A297="",$D297="",$E297=""),"",IF(NOT(ISNUMBER($D297)),"",IF($D297&lt;TODAY(),"Do not sell",IF(N($E297)&lt;=0,"",COUNTIFS($A$2:$A$501,$A297,$D$2:$D$501,"&lt;"&amp;$D297,$D$2:$D$501,"&gt;="&amp;TODAY(),$E$2:$E$501,"&gt;0")+1))))</f>
        <v/>
      </c>
      <c r="M297" s="15" t="str">
        <f>IF($J297="Check date","Enter the expiry as a date",IF($J297="Expired","Take off the shelf: return or write off",IF($J297="Critical","Return now or sell first",IF($J297="Near expiry","Sell first; check the return window",""))))</f>
        <v/>
      </c>
    </row>
    <row r="298" spans="1:13" x14ac:dyDescent="0.25">
      <c r="A298" s="10"/>
      <c r="B298" s="10"/>
      <c r="C298" s="10"/>
      <c r="D298" s="11"/>
      <c r="E298" s="12"/>
      <c r="F298" s="13"/>
      <c r="G298" s="10"/>
      <c r="H298" s="10"/>
      <c r="I298" s="14" t="str">
        <f>IF($D298="","",IF(ISNUMBER($D298),$D298-TODAY(),"Check date"))</f>
        <v/>
      </c>
      <c r="J298" s="15" t="str">
        <f>IF(OR($A298="",$D298=""),"",IF(NOT(ISNUMBER($I298)),"Check date",IF($I298&lt;0,"Expired",IF($I298&lt;=Settings!$B$3,"Critical",IF($I298&lt;=Settings!$B$4,"Near expiry","OK")))))</f>
        <v/>
      </c>
      <c r="K298" s="16" t="str">
        <f>IF(OR($E298="",$F298=""),"",IF(AND(ISNUMBER($E298),ISNUMBER($F298)),$E298*$F298,"Check"))</f>
        <v/>
      </c>
      <c r="L298" s="17" t="str">
        <f>IF(OR($A298="",$D298="",$E298=""),"",IF(NOT(ISNUMBER($D298)),"",IF($D298&lt;TODAY(),"Do not sell",IF(N($E298)&lt;=0,"",COUNTIFS($A$2:$A$501,$A298,$D$2:$D$501,"&lt;"&amp;$D298,$D$2:$D$501,"&gt;="&amp;TODAY(),$E$2:$E$501,"&gt;0")+1))))</f>
        <v/>
      </c>
      <c r="M298" s="15" t="str">
        <f>IF($J298="Check date","Enter the expiry as a date",IF($J298="Expired","Take off the shelf: return or write off",IF($J298="Critical","Return now or sell first",IF($J298="Near expiry","Sell first; check the return window",""))))</f>
        <v/>
      </c>
    </row>
    <row r="299" spans="1:13" x14ac:dyDescent="0.25">
      <c r="A299" s="10"/>
      <c r="B299" s="10"/>
      <c r="C299" s="10"/>
      <c r="D299" s="11"/>
      <c r="E299" s="12"/>
      <c r="F299" s="13"/>
      <c r="G299" s="10"/>
      <c r="H299" s="10"/>
      <c r="I299" s="14" t="str">
        <f>IF($D299="","",IF(ISNUMBER($D299),$D299-TODAY(),"Check date"))</f>
        <v/>
      </c>
      <c r="J299" s="15" t="str">
        <f>IF(OR($A299="",$D299=""),"",IF(NOT(ISNUMBER($I299)),"Check date",IF($I299&lt;0,"Expired",IF($I299&lt;=Settings!$B$3,"Critical",IF($I299&lt;=Settings!$B$4,"Near expiry","OK")))))</f>
        <v/>
      </c>
      <c r="K299" s="16" t="str">
        <f>IF(OR($E299="",$F299=""),"",IF(AND(ISNUMBER($E299),ISNUMBER($F299)),$E299*$F299,"Check"))</f>
        <v/>
      </c>
      <c r="L299" s="17" t="str">
        <f>IF(OR($A299="",$D299="",$E299=""),"",IF(NOT(ISNUMBER($D299)),"",IF($D299&lt;TODAY(),"Do not sell",IF(N($E299)&lt;=0,"",COUNTIFS($A$2:$A$501,$A299,$D$2:$D$501,"&lt;"&amp;$D299,$D$2:$D$501,"&gt;="&amp;TODAY(),$E$2:$E$501,"&gt;0")+1))))</f>
        <v/>
      </c>
      <c r="M299" s="15" t="str">
        <f>IF($J299="Check date","Enter the expiry as a date",IF($J299="Expired","Take off the shelf: return or write off",IF($J299="Critical","Return now or sell first",IF($J299="Near expiry","Sell first; check the return window",""))))</f>
        <v/>
      </c>
    </row>
    <row r="300" spans="1:13" x14ac:dyDescent="0.25">
      <c r="A300" s="10"/>
      <c r="B300" s="10"/>
      <c r="C300" s="10"/>
      <c r="D300" s="11"/>
      <c r="E300" s="12"/>
      <c r="F300" s="13"/>
      <c r="G300" s="10"/>
      <c r="H300" s="10"/>
      <c r="I300" s="14" t="str">
        <f>IF($D300="","",IF(ISNUMBER($D300),$D300-TODAY(),"Check date"))</f>
        <v/>
      </c>
      <c r="J300" s="15" t="str">
        <f>IF(OR($A300="",$D300=""),"",IF(NOT(ISNUMBER($I300)),"Check date",IF($I300&lt;0,"Expired",IF($I300&lt;=Settings!$B$3,"Critical",IF($I300&lt;=Settings!$B$4,"Near expiry","OK")))))</f>
        <v/>
      </c>
      <c r="K300" s="16" t="str">
        <f>IF(OR($E300="",$F300=""),"",IF(AND(ISNUMBER($E300),ISNUMBER($F300)),$E300*$F300,"Check"))</f>
        <v/>
      </c>
      <c r="L300" s="17" t="str">
        <f>IF(OR($A300="",$D300="",$E300=""),"",IF(NOT(ISNUMBER($D300)),"",IF($D300&lt;TODAY(),"Do not sell",IF(N($E300)&lt;=0,"",COUNTIFS($A$2:$A$501,$A300,$D$2:$D$501,"&lt;"&amp;$D300,$D$2:$D$501,"&gt;="&amp;TODAY(),$E$2:$E$501,"&gt;0")+1))))</f>
        <v/>
      </c>
      <c r="M300" s="15" t="str">
        <f>IF($J300="Check date","Enter the expiry as a date",IF($J300="Expired","Take off the shelf: return or write off",IF($J300="Critical","Return now or sell first",IF($J300="Near expiry","Sell first; check the return window",""))))</f>
        <v/>
      </c>
    </row>
    <row r="301" spans="1:13" x14ac:dyDescent="0.25">
      <c r="A301" s="10"/>
      <c r="B301" s="10"/>
      <c r="C301" s="10"/>
      <c r="D301" s="11"/>
      <c r="E301" s="12"/>
      <c r="F301" s="13"/>
      <c r="G301" s="10"/>
      <c r="H301" s="10"/>
      <c r="I301" s="14" t="str">
        <f>IF($D301="","",IF(ISNUMBER($D301),$D301-TODAY(),"Check date"))</f>
        <v/>
      </c>
      <c r="J301" s="15" t="str">
        <f>IF(OR($A301="",$D301=""),"",IF(NOT(ISNUMBER($I301)),"Check date",IF($I301&lt;0,"Expired",IF($I301&lt;=Settings!$B$3,"Critical",IF($I301&lt;=Settings!$B$4,"Near expiry","OK")))))</f>
        <v/>
      </c>
      <c r="K301" s="16" t="str">
        <f>IF(OR($E301="",$F301=""),"",IF(AND(ISNUMBER($E301),ISNUMBER($F301)),$E301*$F301,"Check"))</f>
        <v/>
      </c>
      <c r="L301" s="17" t="str">
        <f>IF(OR($A301="",$D301="",$E301=""),"",IF(NOT(ISNUMBER($D301)),"",IF($D301&lt;TODAY(),"Do not sell",IF(N($E301)&lt;=0,"",COUNTIFS($A$2:$A$501,$A301,$D$2:$D$501,"&lt;"&amp;$D301,$D$2:$D$501,"&gt;="&amp;TODAY(),$E$2:$E$501,"&gt;0")+1))))</f>
        <v/>
      </c>
      <c r="M301" s="15" t="str">
        <f>IF($J301="Check date","Enter the expiry as a date",IF($J301="Expired","Take off the shelf: return or write off",IF($J301="Critical","Return now or sell first",IF($J301="Near expiry","Sell first; check the return window",""))))</f>
        <v/>
      </c>
    </row>
    <row r="302" spans="1:13" x14ac:dyDescent="0.25">
      <c r="A302" s="10"/>
      <c r="B302" s="10"/>
      <c r="C302" s="10"/>
      <c r="D302" s="11"/>
      <c r="E302" s="12"/>
      <c r="F302" s="13"/>
      <c r="G302" s="10"/>
      <c r="H302" s="10"/>
      <c r="I302" s="14" t="str">
        <f>IF($D302="","",IF(ISNUMBER($D302),$D302-TODAY(),"Check date"))</f>
        <v/>
      </c>
      <c r="J302" s="15" t="str">
        <f>IF(OR($A302="",$D302=""),"",IF(NOT(ISNUMBER($I302)),"Check date",IF($I302&lt;0,"Expired",IF($I302&lt;=Settings!$B$3,"Critical",IF($I302&lt;=Settings!$B$4,"Near expiry","OK")))))</f>
        <v/>
      </c>
      <c r="K302" s="16" t="str">
        <f>IF(OR($E302="",$F302=""),"",IF(AND(ISNUMBER($E302),ISNUMBER($F302)),$E302*$F302,"Check"))</f>
        <v/>
      </c>
      <c r="L302" s="17" t="str">
        <f>IF(OR($A302="",$D302="",$E302=""),"",IF(NOT(ISNUMBER($D302)),"",IF($D302&lt;TODAY(),"Do not sell",IF(N($E302)&lt;=0,"",COUNTIFS($A$2:$A$501,$A302,$D$2:$D$501,"&lt;"&amp;$D302,$D$2:$D$501,"&gt;="&amp;TODAY(),$E$2:$E$501,"&gt;0")+1))))</f>
        <v/>
      </c>
      <c r="M302" s="15" t="str">
        <f>IF($J302="Check date","Enter the expiry as a date",IF($J302="Expired","Take off the shelf: return or write off",IF($J302="Critical","Return now or sell first",IF($J302="Near expiry","Sell first; check the return window",""))))</f>
        <v/>
      </c>
    </row>
    <row r="303" spans="1:13" x14ac:dyDescent="0.25">
      <c r="A303" s="10"/>
      <c r="B303" s="10"/>
      <c r="C303" s="10"/>
      <c r="D303" s="11"/>
      <c r="E303" s="12"/>
      <c r="F303" s="13"/>
      <c r="G303" s="10"/>
      <c r="H303" s="10"/>
      <c r="I303" s="14" t="str">
        <f>IF($D303="","",IF(ISNUMBER($D303),$D303-TODAY(),"Check date"))</f>
        <v/>
      </c>
      <c r="J303" s="15" t="str">
        <f>IF(OR($A303="",$D303=""),"",IF(NOT(ISNUMBER($I303)),"Check date",IF($I303&lt;0,"Expired",IF($I303&lt;=Settings!$B$3,"Critical",IF($I303&lt;=Settings!$B$4,"Near expiry","OK")))))</f>
        <v/>
      </c>
      <c r="K303" s="16" t="str">
        <f>IF(OR($E303="",$F303=""),"",IF(AND(ISNUMBER($E303),ISNUMBER($F303)),$E303*$F303,"Check"))</f>
        <v/>
      </c>
      <c r="L303" s="17" t="str">
        <f>IF(OR($A303="",$D303="",$E303=""),"",IF(NOT(ISNUMBER($D303)),"",IF($D303&lt;TODAY(),"Do not sell",IF(N($E303)&lt;=0,"",COUNTIFS($A$2:$A$501,$A303,$D$2:$D$501,"&lt;"&amp;$D303,$D$2:$D$501,"&gt;="&amp;TODAY(),$E$2:$E$501,"&gt;0")+1))))</f>
        <v/>
      </c>
      <c r="M303" s="15" t="str">
        <f>IF($J303="Check date","Enter the expiry as a date",IF($J303="Expired","Take off the shelf: return or write off",IF($J303="Critical","Return now or sell first",IF($J303="Near expiry","Sell first; check the return window",""))))</f>
        <v/>
      </c>
    </row>
    <row r="304" spans="1:13" x14ac:dyDescent="0.25">
      <c r="A304" s="10"/>
      <c r="B304" s="10"/>
      <c r="C304" s="10"/>
      <c r="D304" s="11"/>
      <c r="E304" s="12"/>
      <c r="F304" s="13"/>
      <c r="G304" s="10"/>
      <c r="H304" s="10"/>
      <c r="I304" s="14" t="str">
        <f>IF($D304="","",IF(ISNUMBER($D304),$D304-TODAY(),"Check date"))</f>
        <v/>
      </c>
      <c r="J304" s="15" t="str">
        <f>IF(OR($A304="",$D304=""),"",IF(NOT(ISNUMBER($I304)),"Check date",IF($I304&lt;0,"Expired",IF($I304&lt;=Settings!$B$3,"Critical",IF($I304&lt;=Settings!$B$4,"Near expiry","OK")))))</f>
        <v/>
      </c>
      <c r="K304" s="16" t="str">
        <f>IF(OR($E304="",$F304=""),"",IF(AND(ISNUMBER($E304),ISNUMBER($F304)),$E304*$F304,"Check"))</f>
        <v/>
      </c>
      <c r="L304" s="17" t="str">
        <f>IF(OR($A304="",$D304="",$E304=""),"",IF(NOT(ISNUMBER($D304)),"",IF($D304&lt;TODAY(),"Do not sell",IF(N($E304)&lt;=0,"",COUNTIFS($A$2:$A$501,$A304,$D$2:$D$501,"&lt;"&amp;$D304,$D$2:$D$501,"&gt;="&amp;TODAY(),$E$2:$E$501,"&gt;0")+1))))</f>
        <v/>
      </c>
      <c r="M304" s="15" t="str">
        <f>IF($J304="Check date","Enter the expiry as a date",IF($J304="Expired","Take off the shelf: return or write off",IF($J304="Critical","Return now or sell first",IF($J304="Near expiry","Sell first; check the return window",""))))</f>
        <v/>
      </c>
    </row>
    <row r="305" spans="1:13" x14ac:dyDescent="0.25">
      <c r="A305" s="10"/>
      <c r="B305" s="10"/>
      <c r="C305" s="10"/>
      <c r="D305" s="11"/>
      <c r="E305" s="12"/>
      <c r="F305" s="13"/>
      <c r="G305" s="10"/>
      <c r="H305" s="10"/>
      <c r="I305" s="14" t="str">
        <f>IF($D305="","",IF(ISNUMBER($D305),$D305-TODAY(),"Check date"))</f>
        <v/>
      </c>
      <c r="J305" s="15" t="str">
        <f>IF(OR($A305="",$D305=""),"",IF(NOT(ISNUMBER($I305)),"Check date",IF($I305&lt;0,"Expired",IF($I305&lt;=Settings!$B$3,"Critical",IF($I305&lt;=Settings!$B$4,"Near expiry","OK")))))</f>
        <v/>
      </c>
      <c r="K305" s="16" t="str">
        <f>IF(OR($E305="",$F305=""),"",IF(AND(ISNUMBER($E305),ISNUMBER($F305)),$E305*$F305,"Check"))</f>
        <v/>
      </c>
      <c r="L305" s="17" t="str">
        <f>IF(OR($A305="",$D305="",$E305=""),"",IF(NOT(ISNUMBER($D305)),"",IF($D305&lt;TODAY(),"Do not sell",IF(N($E305)&lt;=0,"",COUNTIFS($A$2:$A$501,$A305,$D$2:$D$501,"&lt;"&amp;$D305,$D$2:$D$501,"&gt;="&amp;TODAY(),$E$2:$E$501,"&gt;0")+1))))</f>
        <v/>
      </c>
      <c r="M305" s="15" t="str">
        <f>IF($J305="Check date","Enter the expiry as a date",IF($J305="Expired","Take off the shelf: return or write off",IF($J305="Critical","Return now or sell first",IF($J305="Near expiry","Sell first; check the return window",""))))</f>
        <v/>
      </c>
    </row>
    <row r="306" spans="1:13" x14ac:dyDescent="0.25">
      <c r="A306" s="10"/>
      <c r="B306" s="10"/>
      <c r="C306" s="10"/>
      <c r="D306" s="11"/>
      <c r="E306" s="12"/>
      <c r="F306" s="13"/>
      <c r="G306" s="10"/>
      <c r="H306" s="10"/>
      <c r="I306" s="14" t="str">
        <f>IF($D306="","",IF(ISNUMBER($D306),$D306-TODAY(),"Check date"))</f>
        <v/>
      </c>
      <c r="J306" s="15" t="str">
        <f>IF(OR($A306="",$D306=""),"",IF(NOT(ISNUMBER($I306)),"Check date",IF($I306&lt;0,"Expired",IF($I306&lt;=Settings!$B$3,"Critical",IF($I306&lt;=Settings!$B$4,"Near expiry","OK")))))</f>
        <v/>
      </c>
      <c r="K306" s="16" t="str">
        <f>IF(OR($E306="",$F306=""),"",IF(AND(ISNUMBER($E306),ISNUMBER($F306)),$E306*$F306,"Check"))</f>
        <v/>
      </c>
      <c r="L306" s="17" t="str">
        <f>IF(OR($A306="",$D306="",$E306=""),"",IF(NOT(ISNUMBER($D306)),"",IF($D306&lt;TODAY(),"Do not sell",IF(N($E306)&lt;=0,"",COUNTIFS($A$2:$A$501,$A306,$D$2:$D$501,"&lt;"&amp;$D306,$D$2:$D$501,"&gt;="&amp;TODAY(),$E$2:$E$501,"&gt;0")+1))))</f>
        <v/>
      </c>
      <c r="M306" s="15" t="str">
        <f>IF($J306="Check date","Enter the expiry as a date",IF($J306="Expired","Take off the shelf: return or write off",IF($J306="Critical","Return now or sell first",IF($J306="Near expiry","Sell first; check the return window",""))))</f>
        <v/>
      </c>
    </row>
    <row r="307" spans="1:13" x14ac:dyDescent="0.25">
      <c r="A307" s="10"/>
      <c r="B307" s="10"/>
      <c r="C307" s="10"/>
      <c r="D307" s="11"/>
      <c r="E307" s="12"/>
      <c r="F307" s="13"/>
      <c r="G307" s="10"/>
      <c r="H307" s="10"/>
      <c r="I307" s="14" t="str">
        <f>IF($D307="","",IF(ISNUMBER($D307),$D307-TODAY(),"Check date"))</f>
        <v/>
      </c>
      <c r="J307" s="15" t="str">
        <f>IF(OR($A307="",$D307=""),"",IF(NOT(ISNUMBER($I307)),"Check date",IF($I307&lt;0,"Expired",IF($I307&lt;=Settings!$B$3,"Critical",IF($I307&lt;=Settings!$B$4,"Near expiry","OK")))))</f>
        <v/>
      </c>
      <c r="K307" s="16" t="str">
        <f>IF(OR($E307="",$F307=""),"",IF(AND(ISNUMBER($E307),ISNUMBER($F307)),$E307*$F307,"Check"))</f>
        <v/>
      </c>
      <c r="L307" s="17" t="str">
        <f>IF(OR($A307="",$D307="",$E307=""),"",IF(NOT(ISNUMBER($D307)),"",IF($D307&lt;TODAY(),"Do not sell",IF(N($E307)&lt;=0,"",COUNTIFS($A$2:$A$501,$A307,$D$2:$D$501,"&lt;"&amp;$D307,$D$2:$D$501,"&gt;="&amp;TODAY(),$E$2:$E$501,"&gt;0")+1))))</f>
        <v/>
      </c>
      <c r="M307" s="15" t="str">
        <f>IF($J307="Check date","Enter the expiry as a date",IF($J307="Expired","Take off the shelf: return or write off",IF($J307="Critical","Return now or sell first",IF($J307="Near expiry","Sell first; check the return window",""))))</f>
        <v/>
      </c>
    </row>
    <row r="308" spans="1:13" x14ac:dyDescent="0.25">
      <c r="A308" s="10"/>
      <c r="B308" s="10"/>
      <c r="C308" s="10"/>
      <c r="D308" s="11"/>
      <c r="E308" s="12"/>
      <c r="F308" s="13"/>
      <c r="G308" s="10"/>
      <c r="H308" s="10"/>
      <c r="I308" s="14" t="str">
        <f>IF($D308="","",IF(ISNUMBER($D308),$D308-TODAY(),"Check date"))</f>
        <v/>
      </c>
      <c r="J308" s="15" t="str">
        <f>IF(OR($A308="",$D308=""),"",IF(NOT(ISNUMBER($I308)),"Check date",IF($I308&lt;0,"Expired",IF($I308&lt;=Settings!$B$3,"Critical",IF($I308&lt;=Settings!$B$4,"Near expiry","OK")))))</f>
        <v/>
      </c>
      <c r="K308" s="16" t="str">
        <f>IF(OR($E308="",$F308=""),"",IF(AND(ISNUMBER($E308),ISNUMBER($F308)),$E308*$F308,"Check"))</f>
        <v/>
      </c>
      <c r="L308" s="17" t="str">
        <f>IF(OR($A308="",$D308="",$E308=""),"",IF(NOT(ISNUMBER($D308)),"",IF($D308&lt;TODAY(),"Do not sell",IF(N($E308)&lt;=0,"",COUNTIFS($A$2:$A$501,$A308,$D$2:$D$501,"&lt;"&amp;$D308,$D$2:$D$501,"&gt;="&amp;TODAY(),$E$2:$E$501,"&gt;0")+1))))</f>
        <v/>
      </c>
      <c r="M308" s="15" t="str">
        <f>IF($J308="Check date","Enter the expiry as a date",IF($J308="Expired","Take off the shelf: return or write off",IF($J308="Critical","Return now or sell first",IF($J308="Near expiry","Sell first; check the return window",""))))</f>
        <v/>
      </c>
    </row>
    <row r="309" spans="1:13" x14ac:dyDescent="0.25">
      <c r="A309" s="10"/>
      <c r="B309" s="10"/>
      <c r="C309" s="10"/>
      <c r="D309" s="11"/>
      <c r="E309" s="12"/>
      <c r="F309" s="13"/>
      <c r="G309" s="10"/>
      <c r="H309" s="10"/>
      <c r="I309" s="14" t="str">
        <f>IF($D309="","",IF(ISNUMBER($D309),$D309-TODAY(),"Check date"))</f>
        <v/>
      </c>
      <c r="J309" s="15" t="str">
        <f>IF(OR($A309="",$D309=""),"",IF(NOT(ISNUMBER($I309)),"Check date",IF($I309&lt;0,"Expired",IF($I309&lt;=Settings!$B$3,"Critical",IF($I309&lt;=Settings!$B$4,"Near expiry","OK")))))</f>
        <v/>
      </c>
      <c r="K309" s="16" t="str">
        <f>IF(OR($E309="",$F309=""),"",IF(AND(ISNUMBER($E309),ISNUMBER($F309)),$E309*$F309,"Check"))</f>
        <v/>
      </c>
      <c r="L309" s="17" t="str">
        <f>IF(OR($A309="",$D309="",$E309=""),"",IF(NOT(ISNUMBER($D309)),"",IF($D309&lt;TODAY(),"Do not sell",IF(N($E309)&lt;=0,"",COUNTIFS($A$2:$A$501,$A309,$D$2:$D$501,"&lt;"&amp;$D309,$D$2:$D$501,"&gt;="&amp;TODAY(),$E$2:$E$501,"&gt;0")+1))))</f>
        <v/>
      </c>
      <c r="M309" s="15" t="str">
        <f>IF($J309="Check date","Enter the expiry as a date",IF($J309="Expired","Take off the shelf: return or write off",IF($J309="Critical","Return now or sell first",IF($J309="Near expiry","Sell first; check the return window",""))))</f>
        <v/>
      </c>
    </row>
    <row r="310" spans="1:13" x14ac:dyDescent="0.25">
      <c r="A310" s="10"/>
      <c r="B310" s="10"/>
      <c r="C310" s="10"/>
      <c r="D310" s="11"/>
      <c r="E310" s="12"/>
      <c r="F310" s="13"/>
      <c r="G310" s="10"/>
      <c r="H310" s="10"/>
      <c r="I310" s="14" t="str">
        <f>IF($D310="","",IF(ISNUMBER($D310),$D310-TODAY(),"Check date"))</f>
        <v/>
      </c>
      <c r="J310" s="15" t="str">
        <f>IF(OR($A310="",$D310=""),"",IF(NOT(ISNUMBER($I310)),"Check date",IF($I310&lt;0,"Expired",IF($I310&lt;=Settings!$B$3,"Critical",IF($I310&lt;=Settings!$B$4,"Near expiry","OK")))))</f>
        <v/>
      </c>
      <c r="K310" s="16" t="str">
        <f>IF(OR($E310="",$F310=""),"",IF(AND(ISNUMBER($E310),ISNUMBER($F310)),$E310*$F310,"Check"))</f>
        <v/>
      </c>
      <c r="L310" s="17" t="str">
        <f>IF(OR($A310="",$D310="",$E310=""),"",IF(NOT(ISNUMBER($D310)),"",IF($D310&lt;TODAY(),"Do not sell",IF(N($E310)&lt;=0,"",COUNTIFS($A$2:$A$501,$A310,$D$2:$D$501,"&lt;"&amp;$D310,$D$2:$D$501,"&gt;="&amp;TODAY(),$E$2:$E$501,"&gt;0")+1))))</f>
        <v/>
      </c>
      <c r="M310" s="15" t="str">
        <f>IF($J310="Check date","Enter the expiry as a date",IF($J310="Expired","Take off the shelf: return or write off",IF($J310="Critical","Return now or sell first",IF($J310="Near expiry","Sell first; check the return window",""))))</f>
        <v/>
      </c>
    </row>
    <row r="311" spans="1:13" x14ac:dyDescent="0.25">
      <c r="A311" s="10"/>
      <c r="B311" s="10"/>
      <c r="C311" s="10"/>
      <c r="D311" s="11"/>
      <c r="E311" s="12"/>
      <c r="F311" s="13"/>
      <c r="G311" s="10"/>
      <c r="H311" s="10"/>
      <c r="I311" s="14" t="str">
        <f>IF($D311="","",IF(ISNUMBER($D311),$D311-TODAY(),"Check date"))</f>
        <v/>
      </c>
      <c r="J311" s="15" t="str">
        <f>IF(OR($A311="",$D311=""),"",IF(NOT(ISNUMBER($I311)),"Check date",IF($I311&lt;0,"Expired",IF($I311&lt;=Settings!$B$3,"Critical",IF($I311&lt;=Settings!$B$4,"Near expiry","OK")))))</f>
        <v/>
      </c>
      <c r="K311" s="16" t="str">
        <f>IF(OR($E311="",$F311=""),"",IF(AND(ISNUMBER($E311),ISNUMBER($F311)),$E311*$F311,"Check"))</f>
        <v/>
      </c>
      <c r="L311" s="17" t="str">
        <f>IF(OR($A311="",$D311="",$E311=""),"",IF(NOT(ISNUMBER($D311)),"",IF($D311&lt;TODAY(),"Do not sell",IF(N($E311)&lt;=0,"",COUNTIFS($A$2:$A$501,$A311,$D$2:$D$501,"&lt;"&amp;$D311,$D$2:$D$501,"&gt;="&amp;TODAY(),$E$2:$E$501,"&gt;0")+1))))</f>
        <v/>
      </c>
      <c r="M311" s="15" t="str">
        <f>IF($J311="Check date","Enter the expiry as a date",IF($J311="Expired","Take off the shelf: return or write off",IF($J311="Critical","Return now or sell first",IF($J311="Near expiry","Sell first; check the return window",""))))</f>
        <v/>
      </c>
    </row>
    <row r="312" spans="1:13" x14ac:dyDescent="0.25">
      <c r="A312" s="10"/>
      <c r="B312" s="10"/>
      <c r="C312" s="10"/>
      <c r="D312" s="11"/>
      <c r="E312" s="12"/>
      <c r="F312" s="13"/>
      <c r="G312" s="10"/>
      <c r="H312" s="10"/>
      <c r="I312" s="14" t="str">
        <f>IF($D312="","",IF(ISNUMBER($D312),$D312-TODAY(),"Check date"))</f>
        <v/>
      </c>
      <c r="J312" s="15" t="str">
        <f>IF(OR($A312="",$D312=""),"",IF(NOT(ISNUMBER($I312)),"Check date",IF($I312&lt;0,"Expired",IF($I312&lt;=Settings!$B$3,"Critical",IF($I312&lt;=Settings!$B$4,"Near expiry","OK")))))</f>
        <v/>
      </c>
      <c r="K312" s="16" t="str">
        <f>IF(OR($E312="",$F312=""),"",IF(AND(ISNUMBER($E312),ISNUMBER($F312)),$E312*$F312,"Check"))</f>
        <v/>
      </c>
      <c r="L312" s="17" t="str">
        <f>IF(OR($A312="",$D312="",$E312=""),"",IF(NOT(ISNUMBER($D312)),"",IF($D312&lt;TODAY(),"Do not sell",IF(N($E312)&lt;=0,"",COUNTIFS($A$2:$A$501,$A312,$D$2:$D$501,"&lt;"&amp;$D312,$D$2:$D$501,"&gt;="&amp;TODAY(),$E$2:$E$501,"&gt;0")+1))))</f>
        <v/>
      </c>
      <c r="M312" s="15" t="str">
        <f>IF($J312="Check date","Enter the expiry as a date",IF($J312="Expired","Take off the shelf: return or write off",IF($J312="Critical","Return now or sell first",IF($J312="Near expiry","Sell first; check the return window",""))))</f>
        <v/>
      </c>
    </row>
    <row r="313" spans="1:13" x14ac:dyDescent="0.25">
      <c r="A313" s="10"/>
      <c r="B313" s="10"/>
      <c r="C313" s="10"/>
      <c r="D313" s="11"/>
      <c r="E313" s="12"/>
      <c r="F313" s="13"/>
      <c r="G313" s="10"/>
      <c r="H313" s="10"/>
      <c r="I313" s="14" t="str">
        <f>IF($D313="","",IF(ISNUMBER($D313),$D313-TODAY(),"Check date"))</f>
        <v/>
      </c>
      <c r="J313" s="15" t="str">
        <f>IF(OR($A313="",$D313=""),"",IF(NOT(ISNUMBER($I313)),"Check date",IF($I313&lt;0,"Expired",IF($I313&lt;=Settings!$B$3,"Critical",IF($I313&lt;=Settings!$B$4,"Near expiry","OK")))))</f>
        <v/>
      </c>
      <c r="K313" s="16" t="str">
        <f>IF(OR($E313="",$F313=""),"",IF(AND(ISNUMBER($E313),ISNUMBER($F313)),$E313*$F313,"Check"))</f>
        <v/>
      </c>
      <c r="L313" s="17" t="str">
        <f>IF(OR($A313="",$D313="",$E313=""),"",IF(NOT(ISNUMBER($D313)),"",IF($D313&lt;TODAY(),"Do not sell",IF(N($E313)&lt;=0,"",COUNTIFS($A$2:$A$501,$A313,$D$2:$D$501,"&lt;"&amp;$D313,$D$2:$D$501,"&gt;="&amp;TODAY(),$E$2:$E$501,"&gt;0")+1))))</f>
        <v/>
      </c>
      <c r="M313" s="15" t="str">
        <f>IF($J313="Check date","Enter the expiry as a date",IF($J313="Expired","Take off the shelf: return or write off",IF($J313="Critical","Return now or sell first",IF($J313="Near expiry","Sell first; check the return window",""))))</f>
        <v/>
      </c>
    </row>
    <row r="314" spans="1:13" x14ac:dyDescent="0.25">
      <c r="A314" s="10"/>
      <c r="B314" s="10"/>
      <c r="C314" s="10"/>
      <c r="D314" s="11"/>
      <c r="E314" s="12"/>
      <c r="F314" s="13"/>
      <c r="G314" s="10"/>
      <c r="H314" s="10"/>
      <c r="I314" s="14" t="str">
        <f>IF($D314="","",IF(ISNUMBER($D314),$D314-TODAY(),"Check date"))</f>
        <v/>
      </c>
      <c r="J314" s="15" t="str">
        <f>IF(OR($A314="",$D314=""),"",IF(NOT(ISNUMBER($I314)),"Check date",IF($I314&lt;0,"Expired",IF($I314&lt;=Settings!$B$3,"Critical",IF($I314&lt;=Settings!$B$4,"Near expiry","OK")))))</f>
        <v/>
      </c>
      <c r="K314" s="16" t="str">
        <f>IF(OR($E314="",$F314=""),"",IF(AND(ISNUMBER($E314),ISNUMBER($F314)),$E314*$F314,"Check"))</f>
        <v/>
      </c>
      <c r="L314" s="17" t="str">
        <f>IF(OR($A314="",$D314="",$E314=""),"",IF(NOT(ISNUMBER($D314)),"",IF($D314&lt;TODAY(),"Do not sell",IF(N($E314)&lt;=0,"",COUNTIFS($A$2:$A$501,$A314,$D$2:$D$501,"&lt;"&amp;$D314,$D$2:$D$501,"&gt;="&amp;TODAY(),$E$2:$E$501,"&gt;0")+1))))</f>
        <v/>
      </c>
      <c r="M314" s="15" t="str">
        <f>IF($J314="Check date","Enter the expiry as a date",IF($J314="Expired","Take off the shelf: return or write off",IF($J314="Critical","Return now or sell first",IF($J314="Near expiry","Sell first; check the return window",""))))</f>
        <v/>
      </c>
    </row>
    <row r="315" spans="1:13" x14ac:dyDescent="0.25">
      <c r="A315" s="10"/>
      <c r="B315" s="10"/>
      <c r="C315" s="10"/>
      <c r="D315" s="11"/>
      <c r="E315" s="12"/>
      <c r="F315" s="13"/>
      <c r="G315" s="10"/>
      <c r="H315" s="10"/>
      <c r="I315" s="14" t="str">
        <f>IF($D315="","",IF(ISNUMBER($D315),$D315-TODAY(),"Check date"))</f>
        <v/>
      </c>
      <c r="J315" s="15" t="str">
        <f>IF(OR($A315="",$D315=""),"",IF(NOT(ISNUMBER($I315)),"Check date",IF($I315&lt;0,"Expired",IF($I315&lt;=Settings!$B$3,"Critical",IF($I315&lt;=Settings!$B$4,"Near expiry","OK")))))</f>
        <v/>
      </c>
      <c r="K315" s="16" t="str">
        <f>IF(OR($E315="",$F315=""),"",IF(AND(ISNUMBER($E315),ISNUMBER($F315)),$E315*$F315,"Check"))</f>
        <v/>
      </c>
      <c r="L315" s="17" t="str">
        <f>IF(OR($A315="",$D315="",$E315=""),"",IF(NOT(ISNUMBER($D315)),"",IF($D315&lt;TODAY(),"Do not sell",IF(N($E315)&lt;=0,"",COUNTIFS($A$2:$A$501,$A315,$D$2:$D$501,"&lt;"&amp;$D315,$D$2:$D$501,"&gt;="&amp;TODAY(),$E$2:$E$501,"&gt;0")+1))))</f>
        <v/>
      </c>
      <c r="M315" s="15" t="str">
        <f>IF($J315="Check date","Enter the expiry as a date",IF($J315="Expired","Take off the shelf: return or write off",IF($J315="Critical","Return now or sell first",IF($J315="Near expiry","Sell first; check the return window",""))))</f>
        <v/>
      </c>
    </row>
    <row r="316" spans="1:13" x14ac:dyDescent="0.25">
      <c r="A316" s="10"/>
      <c r="B316" s="10"/>
      <c r="C316" s="10"/>
      <c r="D316" s="11"/>
      <c r="E316" s="12"/>
      <c r="F316" s="13"/>
      <c r="G316" s="10"/>
      <c r="H316" s="10"/>
      <c r="I316" s="14" t="str">
        <f>IF($D316="","",IF(ISNUMBER($D316),$D316-TODAY(),"Check date"))</f>
        <v/>
      </c>
      <c r="J316" s="15" t="str">
        <f>IF(OR($A316="",$D316=""),"",IF(NOT(ISNUMBER($I316)),"Check date",IF($I316&lt;0,"Expired",IF($I316&lt;=Settings!$B$3,"Critical",IF($I316&lt;=Settings!$B$4,"Near expiry","OK")))))</f>
        <v/>
      </c>
      <c r="K316" s="16" t="str">
        <f>IF(OR($E316="",$F316=""),"",IF(AND(ISNUMBER($E316),ISNUMBER($F316)),$E316*$F316,"Check"))</f>
        <v/>
      </c>
      <c r="L316" s="17" t="str">
        <f>IF(OR($A316="",$D316="",$E316=""),"",IF(NOT(ISNUMBER($D316)),"",IF($D316&lt;TODAY(),"Do not sell",IF(N($E316)&lt;=0,"",COUNTIFS($A$2:$A$501,$A316,$D$2:$D$501,"&lt;"&amp;$D316,$D$2:$D$501,"&gt;="&amp;TODAY(),$E$2:$E$501,"&gt;0")+1))))</f>
        <v/>
      </c>
      <c r="M316" s="15" t="str">
        <f>IF($J316="Check date","Enter the expiry as a date",IF($J316="Expired","Take off the shelf: return or write off",IF($J316="Critical","Return now or sell first",IF($J316="Near expiry","Sell first; check the return window",""))))</f>
        <v/>
      </c>
    </row>
    <row r="317" spans="1:13" x14ac:dyDescent="0.25">
      <c r="A317" s="10"/>
      <c r="B317" s="10"/>
      <c r="C317" s="10"/>
      <c r="D317" s="11"/>
      <c r="E317" s="12"/>
      <c r="F317" s="13"/>
      <c r="G317" s="10"/>
      <c r="H317" s="10"/>
      <c r="I317" s="14" t="str">
        <f>IF($D317="","",IF(ISNUMBER($D317),$D317-TODAY(),"Check date"))</f>
        <v/>
      </c>
      <c r="J317" s="15" t="str">
        <f>IF(OR($A317="",$D317=""),"",IF(NOT(ISNUMBER($I317)),"Check date",IF($I317&lt;0,"Expired",IF($I317&lt;=Settings!$B$3,"Critical",IF($I317&lt;=Settings!$B$4,"Near expiry","OK")))))</f>
        <v/>
      </c>
      <c r="K317" s="16" t="str">
        <f>IF(OR($E317="",$F317=""),"",IF(AND(ISNUMBER($E317),ISNUMBER($F317)),$E317*$F317,"Check"))</f>
        <v/>
      </c>
      <c r="L317" s="17" t="str">
        <f>IF(OR($A317="",$D317="",$E317=""),"",IF(NOT(ISNUMBER($D317)),"",IF($D317&lt;TODAY(),"Do not sell",IF(N($E317)&lt;=0,"",COUNTIFS($A$2:$A$501,$A317,$D$2:$D$501,"&lt;"&amp;$D317,$D$2:$D$501,"&gt;="&amp;TODAY(),$E$2:$E$501,"&gt;0")+1))))</f>
        <v/>
      </c>
      <c r="M317" s="15" t="str">
        <f>IF($J317="Check date","Enter the expiry as a date",IF($J317="Expired","Take off the shelf: return or write off",IF($J317="Critical","Return now or sell first",IF($J317="Near expiry","Sell first; check the return window",""))))</f>
        <v/>
      </c>
    </row>
    <row r="318" spans="1:13" x14ac:dyDescent="0.25">
      <c r="A318" s="10"/>
      <c r="B318" s="10"/>
      <c r="C318" s="10"/>
      <c r="D318" s="11"/>
      <c r="E318" s="12"/>
      <c r="F318" s="13"/>
      <c r="G318" s="10"/>
      <c r="H318" s="10"/>
      <c r="I318" s="14" t="str">
        <f>IF($D318="","",IF(ISNUMBER($D318),$D318-TODAY(),"Check date"))</f>
        <v/>
      </c>
      <c r="J318" s="15" t="str">
        <f>IF(OR($A318="",$D318=""),"",IF(NOT(ISNUMBER($I318)),"Check date",IF($I318&lt;0,"Expired",IF($I318&lt;=Settings!$B$3,"Critical",IF($I318&lt;=Settings!$B$4,"Near expiry","OK")))))</f>
        <v/>
      </c>
      <c r="K318" s="16" t="str">
        <f>IF(OR($E318="",$F318=""),"",IF(AND(ISNUMBER($E318),ISNUMBER($F318)),$E318*$F318,"Check"))</f>
        <v/>
      </c>
      <c r="L318" s="17" t="str">
        <f>IF(OR($A318="",$D318="",$E318=""),"",IF(NOT(ISNUMBER($D318)),"",IF($D318&lt;TODAY(),"Do not sell",IF(N($E318)&lt;=0,"",COUNTIFS($A$2:$A$501,$A318,$D$2:$D$501,"&lt;"&amp;$D318,$D$2:$D$501,"&gt;="&amp;TODAY(),$E$2:$E$501,"&gt;0")+1))))</f>
        <v/>
      </c>
      <c r="M318" s="15" t="str">
        <f>IF($J318="Check date","Enter the expiry as a date",IF($J318="Expired","Take off the shelf: return or write off",IF($J318="Critical","Return now or sell first",IF($J318="Near expiry","Sell first; check the return window",""))))</f>
        <v/>
      </c>
    </row>
    <row r="319" spans="1:13" x14ac:dyDescent="0.25">
      <c r="A319" s="10"/>
      <c r="B319" s="10"/>
      <c r="C319" s="10"/>
      <c r="D319" s="11"/>
      <c r="E319" s="12"/>
      <c r="F319" s="13"/>
      <c r="G319" s="10"/>
      <c r="H319" s="10"/>
      <c r="I319" s="14" t="str">
        <f>IF($D319="","",IF(ISNUMBER($D319),$D319-TODAY(),"Check date"))</f>
        <v/>
      </c>
      <c r="J319" s="15" t="str">
        <f>IF(OR($A319="",$D319=""),"",IF(NOT(ISNUMBER($I319)),"Check date",IF($I319&lt;0,"Expired",IF($I319&lt;=Settings!$B$3,"Critical",IF($I319&lt;=Settings!$B$4,"Near expiry","OK")))))</f>
        <v/>
      </c>
      <c r="K319" s="16" t="str">
        <f>IF(OR($E319="",$F319=""),"",IF(AND(ISNUMBER($E319),ISNUMBER($F319)),$E319*$F319,"Check"))</f>
        <v/>
      </c>
      <c r="L319" s="17" t="str">
        <f>IF(OR($A319="",$D319="",$E319=""),"",IF(NOT(ISNUMBER($D319)),"",IF($D319&lt;TODAY(),"Do not sell",IF(N($E319)&lt;=0,"",COUNTIFS($A$2:$A$501,$A319,$D$2:$D$501,"&lt;"&amp;$D319,$D$2:$D$501,"&gt;="&amp;TODAY(),$E$2:$E$501,"&gt;0")+1))))</f>
        <v/>
      </c>
      <c r="M319" s="15" t="str">
        <f>IF($J319="Check date","Enter the expiry as a date",IF($J319="Expired","Take off the shelf: return or write off",IF($J319="Critical","Return now or sell first",IF($J319="Near expiry","Sell first; check the return window",""))))</f>
        <v/>
      </c>
    </row>
    <row r="320" spans="1:13" x14ac:dyDescent="0.25">
      <c r="A320" s="10"/>
      <c r="B320" s="10"/>
      <c r="C320" s="10"/>
      <c r="D320" s="11"/>
      <c r="E320" s="12"/>
      <c r="F320" s="13"/>
      <c r="G320" s="10"/>
      <c r="H320" s="10"/>
      <c r="I320" s="14" t="str">
        <f>IF($D320="","",IF(ISNUMBER($D320),$D320-TODAY(),"Check date"))</f>
        <v/>
      </c>
      <c r="J320" s="15" t="str">
        <f>IF(OR($A320="",$D320=""),"",IF(NOT(ISNUMBER($I320)),"Check date",IF($I320&lt;0,"Expired",IF($I320&lt;=Settings!$B$3,"Critical",IF($I320&lt;=Settings!$B$4,"Near expiry","OK")))))</f>
        <v/>
      </c>
      <c r="K320" s="16" t="str">
        <f>IF(OR($E320="",$F320=""),"",IF(AND(ISNUMBER($E320),ISNUMBER($F320)),$E320*$F320,"Check"))</f>
        <v/>
      </c>
      <c r="L320" s="17" t="str">
        <f>IF(OR($A320="",$D320="",$E320=""),"",IF(NOT(ISNUMBER($D320)),"",IF($D320&lt;TODAY(),"Do not sell",IF(N($E320)&lt;=0,"",COUNTIFS($A$2:$A$501,$A320,$D$2:$D$501,"&lt;"&amp;$D320,$D$2:$D$501,"&gt;="&amp;TODAY(),$E$2:$E$501,"&gt;0")+1))))</f>
        <v/>
      </c>
      <c r="M320" s="15" t="str">
        <f>IF($J320="Check date","Enter the expiry as a date",IF($J320="Expired","Take off the shelf: return or write off",IF($J320="Critical","Return now or sell first",IF($J320="Near expiry","Sell first; check the return window",""))))</f>
        <v/>
      </c>
    </row>
    <row r="321" spans="1:13" x14ac:dyDescent="0.25">
      <c r="A321" s="10"/>
      <c r="B321" s="10"/>
      <c r="C321" s="10"/>
      <c r="D321" s="11"/>
      <c r="E321" s="12"/>
      <c r="F321" s="13"/>
      <c r="G321" s="10"/>
      <c r="H321" s="10"/>
      <c r="I321" s="14" t="str">
        <f>IF($D321="","",IF(ISNUMBER($D321),$D321-TODAY(),"Check date"))</f>
        <v/>
      </c>
      <c r="J321" s="15" t="str">
        <f>IF(OR($A321="",$D321=""),"",IF(NOT(ISNUMBER($I321)),"Check date",IF($I321&lt;0,"Expired",IF($I321&lt;=Settings!$B$3,"Critical",IF($I321&lt;=Settings!$B$4,"Near expiry","OK")))))</f>
        <v/>
      </c>
      <c r="K321" s="16" t="str">
        <f>IF(OR($E321="",$F321=""),"",IF(AND(ISNUMBER($E321),ISNUMBER($F321)),$E321*$F321,"Check"))</f>
        <v/>
      </c>
      <c r="L321" s="17" t="str">
        <f>IF(OR($A321="",$D321="",$E321=""),"",IF(NOT(ISNUMBER($D321)),"",IF($D321&lt;TODAY(),"Do not sell",IF(N($E321)&lt;=0,"",COUNTIFS($A$2:$A$501,$A321,$D$2:$D$501,"&lt;"&amp;$D321,$D$2:$D$501,"&gt;="&amp;TODAY(),$E$2:$E$501,"&gt;0")+1))))</f>
        <v/>
      </c>
      <c r="M321" s="15" t="str">
        <f>IF($J321="Check date","Enter the expiry as a date",IF($J321="Expired","Take off the shelf: return or write off",IF($J321="Critical","Return now or sell first",IF($J321="Near expiry","Sell first; check the return window",""))))</f>
        <v/>
      </c>
    </row>
    <row r="322" spans="1:13" x14ac:dyDescent="0.25">
      <c r="A322" s="10"/>
      <c r="B322" s="10"/>
      <c r="C322" s="10"/>
      <c r="D322" s="11"/>
      <c r="E322" s="12"/>
      <c r="F322" s="13"/>
      <c r="G322" s="10"/>
      <c r="H322" s="10"/>
      <c r="I322" s="14" t="str">
        <f>IF($D322="","",IF(ISNUMBER($D322),$D322-TODAY(),"Check date"))</f>
        <v/>
      </c>
      <c r="J322" s="15" t="str">
        <f>IF(OR($A322="",$D322=""),"",IF(NOT(ISNUMBER($I322)),"Check date",IF($I322&lt;0,"Expired",IF($I322&lt;=Settings!$B$3,"Critical",IF($I322&lt;=Settings!$B$4,"Near expiry","OK")))))</f>
        <v/>
      </c>
      <c r="K322" s="16" t="str">
        <f>IF(OR($E322="",$F322=""),"",IF(AND(ISNUMBER($E322),ISNUMBER($F322)),$E322*$F322,"Check"))</f>
        <v/>
      </c>
      <c r="L322" s="17" t="str">
        <f>IF(OR($A322="",$D322="",$E322=""),"",IF(NOT(ISNUMBER($D322)),"",IF($D322&lt;TODAY(),"Do not sell",IF(N($E322)&lt;=0,"",COUNTIFS($A$2:$A$501,$A322,$D$2:$D$501,"&lt;"&amp;$D322,$D$2:$D$501,"&gt;="&amp;TODAY(),$E$2:$E$501,"&gt;0")+1))))</f>
        <v/>
      </c>
      <c r="M322" s="15" t="str">
        <f>IF($J322="Check date","Enter the expiry as a date",IF($J322="Expired","Take off the shelf: return or write off",IF($J322="Critical","Return now or sell first",IF($J322="Near expiry","Sell first; check the return window",""))))</f>
        <v/>
      </c>
    </row>
    <row r="323" spans="1:13" x14ac:dyDescent="0.25">
      <c r="A323" s="10"/>
      <c r="B323" s="10"/>
      <c r="C323" s="10"/>
      <c r="D323" s="11"/>
      <c r="E323" s="12"/>
      <c r="F323" s="13"/>
      <c r="G323" s="10"/>
      <c r="H323" s="10"/>
      <c r="I323" s="14" t="str">
        <f>IF($D323="","",IF(ISNUMBER($D323),$D323-TODAY(),"Check date"))</f>
        <v/>
      </c>
      <c r="J323" s="15" t="str">
        <f>IF(OR($A323="",$D323=""),"",IF(NOT(ISNUMBER($I323)),"Check date",IF($I323&lt;0,"Expired",IF($I323&lt;=Settings!$B$3,"Critical",IF($I323&lt;=Settings!$B$4,"Near expiry","OK")))))</f>
        <v/>
      </c>
      <c r="K323" s="16" t="str">
        <f>IF(OR($E323="",$F323=""),"",IF(AND(ISNUMBER($E323),ISNUMBER($F323)),$E323*$F323,"Check"))</f>
        <v/>
      </c>
      <c r="L323" s="17" t="str">
        <f>IF(OR($A323="",$D323="",$E323=""),"",IF(NOT(ISNUMBER($D323)),"",IF($D323&lt;TODAY(),"Do not sell",IF(N($E323)&lt;=0,"",COUNTIFS($A$2:$A$501,$A323,$D$2:$D$501,"&lt;"&amp;$D323,$D$2:$D$501,"&gt;="&amp;TODAY(),$E$2:$E$501,"&gt;0")+1))))</f>
        <v/>
      </c>
      <c r="M323" s="15" t="str">
        <f>IF($J323="Check date","Enter the expiry as a date",IF($J323="Expired","Take off the shelf: return or write off",IF($J323="Critical","Return now or sell first",IF($J323="Near expiry","Sell first; check the return window",""))))</f>
        <v/>
      </c>
    </row>
    <row r="324" spans="1:13" x14ac:dyDescent="0.25">
      <c r="A324" s="10"/>
      <c r="B324" s="10"/>
      <c r="C324" s="10"/>
      <c r="D324" s="11"/>
      <c r="E324" s="12"/>
      <c r="F324" s="13"/>
      <c r="G324" s="10"/>
      <c r="H324" s="10"/>
      <c r="I324" s="14" t="str">
        <f>IF($D324="","",IF(ISNUMBER($D324),$D324-TODAY(),"Check date"))</f>
        <v/>
      </c>
      <c r="J324" s="15" t="str">
        <f>IF(OR($A324="",$D324=""),"",IF(NOT(ISNUMBER($I324)),"Check date",IF($I324&lt;0,"Expired",IF($I324&lt;=Settings!$B$3,"Critical",IF($I324&lt;=Settings!$B$4,"Near expiry","OK")))))</f>
        <v/>
      </c>
      <c r="K324" s="16" t="str">
        <f>IF(OR($E324="",$F324=""),"",IF(AND(ISNUMBER($E324),ISNUMBER($F324)),$E324*$F324,"Check"))</f>
        <v/>
      </c>
      <c r="L324" s="17" t="str">
        <f>IF(OR($A324="",$D324="",$E324=""),"",IF(NOT(ISNUMBER($D324)),"",IF($D324&lt;TODAY(),"Do not sell",IF(N($E324)&lt;=0,"",COUNTIFS($A$2:$A$501,$A324,$D$2:$D$501,"&lt;"&amp;$D324,$D$2:$D$501,"&gt;="&amp;TODAY(),$E$2:$E$501,"&gt;0")+1))))</f>
        <v/>
      </c>
      <c r="M324" s="15" t="str">
        <f>IF($J324="Check date","Enter the expiry as a date",IF($J324="Expired","Take off the shelf: return or write off",IF($J324="Critical","Return now or sell first",IF($J324="Near expiry","Sell first; check the return window",""))))</f>
        <v/>
      </c>
    </row>
    <row r="325" spans="1:13" x14ac:dyDescent="0.25">
      <c r="A325" s="10"/>
      <c r="B325" s="10"/>
      <c r="C325" s="10"/>
      <c r="D325" s="11"/>
      <c r="E325" s="12"/>
      <c r="F325" s="13"/>
      <c r="G325" s="10"/>
      <c r="H325" s="10"/>
      <c r="I325" s="14" t="str">
        <f>IF($D325="","",IF(ISNUMBER($D325),$D325-TODAY(),"Check date"))</f>
        <v/>
      </c>
      <c r="J325" s="15" t="str">
        <f>IF(OR($A325="",$D325=""),"",IF(NOT(ISNUMBER($I325)),"Check date",IF($I325&lt;0,"Expired",IF($I325&lt;=Settings!$B$3,"Critical",IF($I325&lt;=Settings!$B$4,"Near expiry","OK")))))</f>
        <v/>
      </c>
      <c r="K325" s="16" t="str">
        <f>IF(OR($E325="",$F325=""),"",IF(AND(ISNUMBER($E325),ISNUMBER($F325)),$E325*$F325,"Check"))</f>
        <v/>
      </c>
      <c r="L325" s="17" t="str">
        <f>IF(OR($A325="",$D325="",$E325=""),"",IF(NOT(ISNUMBER($D325)),"",IF($D325&lt;TODAY(),"Do not sell",IF(N($E325)&lt;=0,"",COUNTIFS($A$2:$A$501,$A325,$D$2:$D$501,"&lt;"&amp;$D325,$D$2:$D$501,"&gt;="&amp;TODAY(),$E$2:$E$501,"&gt;0")+1))))</f>
        <v/>
      </c>
      <c r="M325" s="15" t="str">
        <f>IF($J325="Check date","Enter the expiry as a date",IF($J325="Expired","Take off the shelf: return or write off",IF($J325="Critical","Return now or sell first",IF($J325="Near expiry","Sell first; check the return window",""))))</f>
        <v/>
      </c>
    </row>
    <row r="326" spans="1:13" x14ac:dyDescent="0.25">
      <c r="A326" s="10"/>
      <c r="B326" s="10"/>
      <c r="C326" s="10"/>
      <c r="D326" s="11"/>
      <c r="E326" s="12"/>
      <c r="F326" s="13"/>
      <c r="G326" s="10"/>
      <c r="H326" s="10"/>
      <c r="I326" s="14" t="str">
        <f>IF($D326="","",IF(ISNUMBER($D326),$D326-TODAY(),"Check date"))</f>
        <v/>
      </c>
      <c r="J326" s="15" t="str">
        <f>IF(OR($A326="",$D326=""),"",IF(NOT(ISNUMBER($I326)),"Check date",IF($I326&lt;0,"Expired",IF($I326&lt;=Settings!$B$3,"Critical",IF($I326&lt;=Settings!$B$4,"Near expiry","OK")))))</f>
        <v/>
      </c>
      <c r="K326" s="16" t="str">
        <f>IF(OR($E326="",$F326=""),"",IF(AND(ISNUMBER($E326),ISNUMBER($F326)),$E326*$F326,"Check"))</f>
        <v/>
      </c>
      <c r="L326" s="17" t="str">
        <f>IF(OR($A326="",$D326="",$E326=""),"",IF(NOT(ISNUMBER($D326)),"",IF($D326&lt;TODAY(),"Do not sell",IF(N($E326)&lt;=0,"",COUNTIFS($A$2:$A$501,$A326,$D$2:$D$501,"&lt;"&amp;$D326,$D$2:$D$501,"&gt;="&amp;TODAY(),$E$2:$E$501,"&gt;0")+1))))</f>
        <v/>
      </c>
      <c r="M326" s="15" t="str">
        <f>IF($J326="Check date","Enter the expiry as a date",IF($J326="Expired","Take off the shelf: return or write off",IF($J326="Critical","Return now or sell first",IF($J326="Near expiry","Sell first; check the return window",""))))</f>
        <v/>
      </c>
    </row>
    <row r="327" spans="1:13" x14ac:dyDescent="0.25">
      <c r="A327" s="10"/>
      <c r="B327" s="10"/>
      <c r="C327" s="10"/>
      <c r="D327" s="11"/>
      <c r="E327" s="12"/>
      <c r="F327" s="13"/>
      <c r="G327" s="10"/>
      <c r="H327" s="10"/>
      <c r="I327" s="14" t="str">
        <f>IF($D327="","",IF(ISNUMBER($D327),$D327-TODAY(),"Check date"))</f>
        <v/>
      </c>
      <c r="J327" s="15" t="str">
        <f>IF(OR($A327="",$D327=""),"",IF(NOT(ISNUMBER($I327)),"Check date",IF($I327&lt;0,"Expired",IF($I327&lt;=Settings!$B$3,"Critical",IF($I327&lt;=Settings!$B$4,"Near expiry","OK")))))</f>
        <v/>
      </c>
      <c r="K327" s="16" t="str">
        <f>IF(OR($E327="",$F327=""),"",IF(AND(ISNUMBER($E327),ISNUMBER($F327)),$E327*$F327,"Check"))</f>
        <v/>
      </c>
      <c r="L327" s="17" t="str">
        <f>IF(OR($A327="",$D327="",$E327=""),"",IF(NOT(ISNUMBER($D327)),"",IF($D327&lt;TODAY(),"Do not sell",IF(N($E327)&lt;=0,"",COUNTIFS($A$2:$A$501,$A327,$D$2:$D$501,"&lt;"&amp;$D327,$D$2:$D$501,"&gt;="&amp;TODAY(),$E$2:$E$501,"&gt;0")+1))))</f>
        <v/>
      </c>
      <c r="M327" s="15" t="str">
        <f>IF($J327="Check date","Enter the expiry as a date",IF($J327="Expired","Take off the shelf: return or write off",IF($J327="Critical","Return now or sell first",IF($J327="Near expiry","Sell first; check the return window",""))))</f>
        <v/>
      </c>
    </row>
    <row r="328" spans="1:13" x14ac:dyDescent="0.25">
      <c r="A328" s="10"/>
      <c r="B328" s="10"/>
      <c r="C328" s="10"/>
      <c r="D328" s="11"/>
      <c r="E328" s="12"/>
      <c r="F328" s="13"/>
      <c r="G328" s="10"/>
      <c r="H328" s="10"/>
      <c r="I328" s="14" t="str">
        <f>IF($D328="","",IF(ISNUMBER($D328),$D328-TODAY(),"Check date"))</f>
        <v/>
      </c>
      <c r="J328" s="15" t="str">
        <f>IF(OR($A328="",$D328=""),"",IF(NOT(ISNUMBER($I328)),"Check date",IF($I328&lt;0,"Expired",IF($I328&lt;=Settings!$B$3,"Critical",IF($I328&lt;=Settings!$B$4,"Near expiry","OK")))))</f>
        <v/>
      </c>
      <c r="K328" s="16" t="str">
        <f>IF(OR($E328="",$F328=""),"",IF(AND(ISNUMBER($E328),ISNUMBER($F328)),$E328*$F328,"Check"))</f>
        <v/>
      </c>
      <c r="L328" s="17" t="str">
        <f>IF(OR($A328="",$D328="",$E328=""),"",IF(NOT(ISNUMBER($D328)),"",IF($D328&lt;TODAY(),"Do not sell",IF(N($E328)&lt;=0,"",COUNTIFS($A$2:$A$501,$A328,$D$2:$D$501,"&lt;"&amp;$D328,$D$2:$D$501,"&gt;="&amp;TODAY(),$E$2:$E$501,"&gt;0")+1))))</f>
        <v/>
      </c>
      <c r="M328" s="15" t="str">
        <f>IF($J328="Check date","Enter the expiry as a date",IF($J328="Expired","Take off the shelf: return or write off",IF($J328="Critical","Return now or sell first",IF($J328="Near expiry","Sell first; check the return window",""))))</f>
        <v/>
      </c>
    </row>
    <row r="329" spans="1:13" x14ac:dyDescent="0.25">
      <c r="A329" s="10"/>
      <c r="B329" s="10"/>
      <c r="C329" s="10"/>
      <c r="D329" s="11"/>
      <c r="E329" s="12"/>
      <c r="F329" s="13"/>
      <c r="G329" s="10"/>
      <c r="H329" s="10"/>
      <c r="I329" s="14" t="str">
        <f>IF($D329="","",IF(ISNUMBER($D329),$D329-TODAY(),"Check date"))</f>
        <v/>
      </c>
      <c r="J329" s="15" t="str">
        <f>IF(OR($A329="",$D329=""),"",IF(NOT(ISNUMBER($I329)),"Check date",IF($I329&lt;0,"Expired",IF($I329&lt;=Settings!$B$3,"Critical",IF($I329&lt;=Settings!$B$4,"Near expiry","OK")))))</f>
        <v/>
      </c>
      <c r="K329" s="16" t="str">
        <f>IF(OR($E329="",$F329=""),"",IF(AND(ISNUMBER($E329),ISNUMBER($F329)),$E329*$F329,"Check"))</f>
        <v/>
      </c>
      <c r="L329" s="17" t="str">
        <f>IF(OR($A329="",$D329="",$E329=""),"",IF(NOT(ISNUMBER($D329)),"",IF($D329&lt;TODAY(),"Do not sell",IF(N($E329)&lt;=0,"",COUNTIFS($A$2:$A$501,$A329,$D$2:$D$501,"&lt;"&amp;$D329,$D$2:$D$501,"&gt;="&amp;TODAY(),$E$2:$E$501,"&gt;0")+1))))</f>
        <v/>
      </c>
      <c r="M329" s="15" t="str">
        <f>IF($J329="Check date","Enter the expiry as a date",IF($J329="Expired","Take off the shelf: return or write off",IF($J329="Critical","Return now or sell first",IF($J329="Near expiry","Sell first; check the return window",""))))</f>
        <v/>
      </c>
    </row>
    <row r="330" spans="1:13" x14ac:dyDescent="0.25">
      <c r="A330" s="10"/>
      <c r="B330" s="10"/>
      <c r="C330" s="10"/>
      <c r="D330" s="11"/>
      <c r="E330" s="12"/>
      <c r="F330" s="13"/>
      <c r="G330" s="10"/>
      <c r="H330" s="10"/>
      <c r="I330" s="14" t="str">
        <f>IF($D330="","",IF(ISNUMBER($D330),$D330-TODAY(),"Check date"))</f>
        <v/>
      </c>
      <c r="J330" s="15" t="str">
        <f>IF(OR($A330="",$D330=""),"",IF(NOT(ISNUMBER($I330)),"Check date",IF($I330&lt;0,"Expired",IF($I330&lt;=Settings!$B$3,"Critical",IF($I330&lt;=Settings!$B$4,"Near expiry","OK")))))</f>
        <v/>
      </c>
      <c r="K330" s="16" t="str">
        <f>IF(OR($E330="",$F330=""),"",IF(AND(ISNUMBER($E330),ISNUMBER($F330)),$E330*$F330,"Check"))</f>
        <v/>
      </c>
      <c r="L330" s="17" t="str">
        <f>IF(OR($A330="",$D330="",$E330=""),"",IF(NOT(ISNUMBER($D330)),"",IF($D330&lt;TODAY(),"Do not sell",IF(N($E330)&lt;=0,"",COUNTIFS($A$2:$A$501,$A330,$D$2:$D$501,"&lt;"&amp;$D330,$D$2:$D$501,"&gt;="&amp;TODAY(),$E$2:$E$501,"&gt;0")+1))))</f>
        <v/>
      </c>
      <c r="M330" s="15" t="str">
        <f>IF($J330="Check date","Enter the expiry as a date",IF($J330="Expired","Take off the shelf: return or write off",IF($J330="Critical","Return now or sell first",IF($J330="Near expiry","Sell first; check the return window",""))))</f>
        <v/>
      </c>
    </row>
    <row r="331" spans="1:13" x14ac:dyDescent="0.25">
      <c r="A331" s="10"/>
      <c r="B331" s="10"/>
      <c r="C331" s="10"/>
      <c r="D331" s="11"/>
      <c r="E331" s="12"/>
      <c r="F331" s="13"/>
      <c r="G331" s="10"/>
      <c r="H331" s="10"/>
      <c r="I331" s="14" t="str">
        <f>IF($D331="","",IF(ISNUMBER($D331),$D331-TODAY(),"Check date"))</f>
        <v/>
      </c>
      <c r="J331" s="15" t="str">
        <f>IF(OR($A331="",$D331=""),"",IF(NOT(ISNUMBER($I331)),"Check date",IF($I331&lt;0,"Expired",IF($I331&lt;=Settings!$B$3,"Critical",IF($I331&lt;=Settings!$B$4,"Near expiry","OK")))))</f>
        <v/>
      </c>
      <c r="K331" s="16" t="str">
        <f>IF(OR($E331="",$F331=""),"",IF(AND(ISNUMBER($E331),ISNUMBER($F331)),$E331*$F331,"Check"))</f>
        <v/>
      </c>
      <c r="L331" s="17" t="str">
        <f>IF(OR($A331="",$D331="",$E331=""),"",IF(NOT(ISNUMBER($D331)),"",IF($D331&lt;TODAY(),"Do not sell",IF(N($E331)&lt;=0,"",COUNTIFS($A$2:$A$501,$A331,$D$2:$D$501,"&lt;"&amp;$D331,$D$2:$D$501,"&gt;="&amp;TODAY(),$E$2:$E$501,"&gt;0")+1))))</f>
        <v/>
      </c>
      <c r="M331" s="15" t="str">
        <f>IF($J331="Check date","Enter the expiry as a date",IF($J331="Expired","Take off the shelf: return or write off",IF($J331="Critical","Return now or sell first",IF($J331="Near expiry","Sell first; check the return window",""))))</f>
        <v/>
      </c>
    </row>
    <row r="332" spans="1:13" x14ac:dyDescent="0.25">
      <c r="A332" s="10"/>
      <c r="B332" s="10"/>
      <c r="C332" s="10"/>
      <c r="D332" s="11"/>
      <c r="E332" s="12"/>
      <c r="F332" s="13"/>
      <c r="G332" s="10"/>
      <c r="H332" s="10"/>
      <c r="I332" s="14" t="str">
        <f>IF($D332="","",IF(ISNUMBER($D332),$D332-TODAY(),"Check date"))</f>
        <v/>
      </c>
      <c r="J332" s="15" t="str">
        <f>IF(OR($A332="",$D332=""),"",IF(NOT(ISNUMBER($I332)),"Check date",IF($I332&lt;0,"Expired",IF($I332&lt;=Settings!$B$3,"Critical",IF($I332&lt;=Settings!$B$4,"Near expiry","OK")))))</f>
        <v/>
      </c>
      <c r="K332" s="16" t="str">
        <f>IF(OR($E332="",$F332=""),"",IF(AND(ISNUMBER($E332),ISNUMBER($F332)),$E332*$F332,"Check"))</f>
        <v/>
      </c>
      <c r="L332" s="17" t="str">
        <f>IF(OR($A332="",$D332="",$E332=""),"",IF(NOT(ISNUMBER($D332)),"",IF($D332&lt;TODAY(),"Do not sell",IF(N($E332)&lt;=0,"",COUNTIFS($A$2:$A$501,$A332,$D$2:$D$501,"&lt;"&amp;$D332,$D$2:$D$501,"&gt;="&amp;TODAY(),$E$2:$E$501,"&gt;0")+1))))</f>
        <v/>
      </c>
      <c r="M332" s="15" t="str">
        <f>IF($J332="Check date","Enter the expiry as a date",IF($J332="Expired","Take off the shelf: return or write off",IF($J332="Critical","Return now or sell first",IF($J332="Near expiry","Sell first; check the return window",""))))</f>
        <v/>
      </c>
    </row>
    <row r="333" spans="1:13" x14ac:dyDescent="0.25">
      <c r="A333" s="10"/>
      <c r="B333" s="10"/>
      <c r="C333" s="10"/>
      <c r="D333" s="11"/>
      <c r="E333" s="12"/>
      <c r="F333" s="13"/>
      <c r="G333" s="10"/>
      <c r="H333" s="10"/>
      <c r="I333" s="14" t="str">
        <f>IF($D333="","",IF(ISNUMBER($D333),$D333-TODAY(),"Check date"))</f>
        <v/>
      </c>
      <c r="J333" s="15" t="str">
        <f>IF(OR($A333="",$D333=""),"",IF(NOT(ISNUMBER($I333)),"Check date",IF($I333&lt;0,"Expired",IF($I333&lt;=Settings!$B$3,"Critical",IF($I333&lt;=Settings!$B$4,"Near expiry","OK")))))</f>
        <v/>
      </c>
      <c r="K333" s="16" t="str">
        <f>IF(OR($E333="",$F333=""),"",IF(AND(ISNUMBER($E333),ISNUMBER($F333)),$E333*$F333,"Check"))</f>
        <v/>
      </c>
      <c r="L333" s="17" t="str">
        <f>IF(OR($A333="",$D333="",$E333=""),"",IF(NOT(ISNUMBER($D333)),"",IF($D333&lt;TODAY(),"Do not sell",IF(N($E333)&lt;=0,"",COUNTIFS($A$2:$A$501,$A333,$D$2:$D$501,"&lt;"&amp;$D333,$D$2:$D$501,"&gt;="&amp;TODAY(),$E$2:$E$501,"&gt;0")+1))))</f>
        <v/>
      </c>
      <c r="M333" s="15" t="str">
        <f>IF($J333="Check date","Enter the expiry as a date",IF($J333="Expired","Take off the shelf: return or write off",IF($J333="Critical","Return now or sell first",IF($J333="Near expiry","Sell first; check the return window",""))))</f>
        <v/>
      </c>
    </row>
    <row r="334" spans="1:13" x14ac:dyDescent="0.25">
      <c r="A334" s="10"/>
      <c r="B334" s="10"/>
      <c r="C334" s="10"/>
      <c r="D334" s="11"/>
      <c r="E334" s="12"/>
      <c r="F334" s="13"/>
      <c r="G334" s="10"/>
      <c r="H334" s="10"/>
      <c r="I334" s="14" t="str">
        <f>IF($D334="","",IF(ISNUMBER($D334),$D334-TODAY(),"Check date"))</f>
        <v/>
      </c>
      <c r="J334" s="15" t="str">
        <f>IF(OR($A334="",$D334=""),"",IF(NOT(ISNUMBER($I334)),"Check date",IF($I334&lt;0,"Expired",IF($I334&lt;=Settings!$B$3,"Critical",IF($I334&lt;=Settings!$B$4,"Near expiry","OK")))))</f>
        <v/>
      </c>
      <c r="K334" s="16" t="str">
        <f>IF(OR($E334="",$F334=""),"",IF(AND(ISNUMBER($E334),ISNUMBER($F334)),$E334*$F334,"Check"))</f>
        <v/>
      </c>
      <c r="L334" s="17" t="str">
        <f>IF(OR($A334="",$D334="",$E334=""),"",IF(NOT(ISNUMBER($D334)),"",IF($D334&lt;TODAY(),"Do not sell",IF(N($E334)&lt;=0,"",COUNTIFS($A$2:$A$501,$A334,$D$2:$D$501,"&lt;"&amp;$D334,$D$2:$D$501,"&gt;="&amp;TODAY(),$E$2:$E$501,"&gt;0")+1))))</f>
        <v/>
      </c>
      <c r="M334" s="15" t="str">
        <f>IF($J334="Check date","Enter the expiry as a date",IF($J334="Expired","Take off the shelf: return or write off",IF($J334="Critical","Return now or sell first",IF($J334="Near expiry","Sell first; check the return window",""))))</f>
        <v/>
      </c>
    </row>
    <row r="335" spans="1:13" x14ac:dyDescent="0.25">
      <c r="A335" s="10"/>
      <c r="B335" s="10"/>
      <c r="C335" s="10"/>
      <c r="D335" s="11"/>
      <c r="E335" s="12"/>
      <c r="F335" s="13"/>
      <c r="G335" s="10"/>
      <c r="H335" s="10"/>
      <c r="I335" s="14" t="str">
        <f>IF($D335="","",IF(ISNUMBER($D335),$D335-TODAY(),"Check date"))</f>
        <v/>
      </c>
      <c r="J335" s="15" t="str">
        <f>IF(OR($A335="",$D335=""),"",IF(NOT(ISNUMBER($I335)),"Check date",IF($I335&lt;0,"Expired",IF($I335&lt;=Settings!$B$3,"Critical",IF($I335&lt;=Settings!$B$4,"Near expiry","OK")))))</f>
        <v/>
      </c>
      <c r="K335" s="16" t="str">
        <f>IF(OR($E335="",$F335=""),"",IF(AND(ISNUMBER($E335),ISNUMBER($F335)),$E335*$F335,"Check"))</f>
        <v/>
      </c>
      <c r="L335" s="17" t="str">
        <f>IF(OR($A335="",$D335="",$E335=""),"",IF(NOT(ISNUMBER($D335)),"",IF($D335&lt;TODAY(),"Do not sell",IF(N($E335)&lt;=0,"",COUNTIFS($A$2:$A$501,$A335,$D$2:$D$501,"&lt;"&amp;$D335,$D$2:$D$501,"&gt;="&amp;TODAY(),$E$2:$E$501,"&gt;0")+1))))</f>
        <v/>
      </c>
      <c r="M335" s="15" t="str">
        <f>IF($J335="Check date","Enter the expiry as a date",IF($J335="Expired","Take off the shelf: return or write off",IF($J335="Critical","Return now or sell first",IF($J335="Near expiry","Sell first; check the return window",""))))</f>
        <v/>
      </c>
    </row>
    <row r="336" spans="1:13" x14ac:dyDescent="0.25">
      <c r="A336" s="10"/>
      <c r="B336" s="10"/>
      <c r="C336" s="10"/>
      <c r="D336" s="11"/>
      <c r="E336" s="12"/>
      <c r="F336" s="13"/>
      <c r="G336" s="10"/>
      <c r="H336" s="10"/>
      <c r="I336" s="14" t="str">
        <f>IF($D336="","",IF(ISNUMBER($D336),$D336-TODAY(),"Check date"))</f>
        <v/>
      </c>
      <c r="J336" s="15" t="str">
        <f>IF(OR($A336="",$D336=""),"",IF(NOT(ISNUMBER($I336)),"Check date",IF($I336&lt;0,"Expired",IF($I336&lt;=Settings!$B$3,"Critical",IF($I336&lt;=Settings!$B$4,"Near expiry","OK")))))</f>
        <v/>
      </c>
      <c r="K336" s="16" t="str">
        <f>IF(OR($E336="",$F336=""),"",IF(AND(ISNUMBER($E336),ISNUMBER($F336)),$E336*$F336,"Check"))</f>
        <v/>
      </c>
      <c r="L336" s="17" t="str">
        <f>IF(OR($A336="",$D336="",$E336=""),"",IF(NOT(ISNUMBER($D336)),"",IF($D336&lt;TODAY(),"Do not sell",IF(N($E336)&lt;=0,"",COUNTIFS($A$2:$A$501,$A336,$D$2:$D$501,"&lt;"&amp;$D336,$D$2:$D$501,"&gt;="&amp;TODAY(),$E$2:$E$501,"&gt;0")+1))))</f>
        <v/>
      </c>
      <c r="M336" s="15" t="str">
        <f>IF($J336="Check date","Enter the expiry as a date",IF($J336="Expired","Take off the shelf: return or write off",IF($J336="Critical","Return now or sell first",IF($J336="Near expiry","Sell first; check the return window",""))))</f>
        <v/>
      </c>
    </row>
    <row r="337" spans="1:13" x14ac:dyDescent="0.25">
      <c r="A337" s="10"/>
      <c r="B337" s="10"/>
      <c r="C337" s="10"/>
      <c r="D337" s="11"/>
      <c r="E337" s="12"/>
      <c r="F337" s="13"/>
      <c r="G337" s="10"/>
      <c r="H337" s="10"/>
      <c r="I337" s="14" t="str">
        <f>IF($D337="","",IF(ISNUMBER($D337),$D337-TODAY(),"Check date"))</f>
        <v/>
      </c>
      <c r="J337" s="15" t="str">
        <f>IF(OR($A337="",$D337=""),"",IF(NOT(ISNUMBER($I337)),"Check date",IF($I337&lt;0,"Expired",IF($I337&lt;=Settings!$B$3,"Critical",IF($I337&lt;=Settings!$B$4,"Near expiry","OK")))))</f>
        <v/>
      </c>
      <c r="K337" s="16" t="str">
        <f>IF(OR($E337="",$F337=""),"",IF(AND(ISNUMBER($E337),ISNUMBER($F337)),$E337*$F337,"Check"))</f>
        <v/>
      </c>
      <c r="L337" s="17" t="str">
        <f>IF(OR($A337="",$D337="",$E337=""),"",IF(NOT(ISNUMBER($D337)),"",IF($D337&lt;TODAY(),"Do not sell",IF(N($E337)&lt;=0,"",COUNTIFS($A$2:$A$501,$A337,$D$2:$D$501,"&lt;"&amp;$D337,$D$2:$D$501,"&gt;="&amp;TODAY(),$E$2:$E$501,"&gt;0")+1))))</f>
        <v/>
      </c>
      <c r="M337" s="15" t="str">
        <f>IF($J337="Check date","Enter the expiry as a date",IF($J337="Expired","Take off the shelf: return or write off",IF($J337="Critical","Return now or sell first",IF($J337="Near expiry","Sell first; check the return window",""))))</f>
        <v/>
      </c>
    </row>
    <row r="338" spans="1:13" x14ac:dyDescent="0.25">
      <c r="A338" s="10"/>
      <c r="B338" s="10"/>
      <c r="C338" s="10"/>
      <c r="D338" s="11"/>
      <c r="E338" s="12"/>
      <c r="F338" s="13"/>
      <c r="G338" s="10"/>
      <c r="H338" s="10"/>
      <c r="I338" s="14" t="str">
        <f>IF($D338="","",IF(ISNUMBER($D338),$D338-TODAY(),"Check date"))</f>
        <v/>
      </c>
      <c r="J338" s="15" t="str">
        <f>IF(OR($A338="",$D338=""),"",IF(NOT(ISNUMBER($I338)),"Check date",IF($I338&lt;0,"Expired",IF($I338&lt;=Settings!$B$3,"Critical",IF($I338&lt;=Settings!$B$4,"Near expiry","OK")))))</f>
        <v/>
      </c>
      <c r="K338" s="16" t="str">
        <f>IF(OR($E338="",$F338=""),"",IF(AND(ISNUMBER($E338),ISNUMBER($F338)),$E338*$F338,"Check"))</f>
        <v/>
      </c>
      <c r="L338" s="17" t="str">
        <f>IF(OR($A338="",$D338="",$E338=""),"",IF(NOT(ISNUMBER($D338)),"",IF($D338&lt;TODAY(),"Do not sell",IF(N($E338)&lt;=0,"",COUNTIFS($A$2:$A$501,$A338,$D$2:$D$501,"&lt;"&amp;$D338,$D$2:$D$501,"&gt;="&amp;TODAY(),$E$2:$E$501,"&gt;0")+1))))</f>
        <v/>
      </c>
      <c r="M338" s="15" t="str">
        <f>IF($J338="Check date","Enter the expiry as a date",IF($J338="Expired","Take off the shelf: return or write off",IF($J338="Critical","Return now or sell first",IF($J338="Near expiry","Sell first; check the return window",""))))</f>
        <v/>
      </c>
    </row>
    <row r="339" spans="1:13" x14ac:dyDescent="0.25">
      <c r="A339" s="10"/>
      <c r="B339" s="10"/>
      <c r="C339" s="10"/>
      <c r="D339" s="11"/>
      <c r="E339" s="12"/>
      <c r="F339" s="13"/>
      <c r="G339" s="10"/>
      <c r="H339" s="10"/>
      <c r="I339" s="14" t="str">
        <f>IF($D339="","",IF(ISNUMBER($D339),$D339-TODAY(),"Check date"))</f>
        <v/>
      </c>
      <c r="J339" s="15" t="str">
        <f>IF(OR($A339="",$D339=""),"",IF(NOT(ISNUMBER($I339)),"Check date",IF($I339&lt;0,"Expired",IF($I339&lt;=Settings!$B$3,"Critical",IF($I339&lt;=Settings!$B$4,"Near expiry","OK")))))</f>
        <v/>
      </c>
      <c r="K339" s="16" t="str">
        <f>IF(OR($E339="",$F339=""),"",IF(AND(ISNUMBER($E339),ISNUMBER($F339)),$E339*$F339,"Check"))</f>
        <v/>
      </c>
      <c r="L339" s="17" t="str">
        <f>IF(OR($A339="",$D339="",$E339=""),"",IF(NOT(ISNUMBER($D339)),"",IF($D339&lt;TODAY(),"Do not sell",IF(N($E339)&lt;=0,"",COUNTIFS($A$2:$A$501,$A339,$D$2:$D$501,"&lt;"&amp;$D339,$D$2:$D$501,"&gt;="&amp;TODAY(),$E$2:$E$501,"&gt;0")+1))))</f>
        <v/>
      </c>
      <c r="M339" s="15" t="str">
        <f>IF($J339="Check date","Enter the expiry as a date",IF($J339="Expired","Take off the shelf: return or write off",IF($J339="Critical","Return now or sell first",IF($J339="Near expiry","Sell first; check the return window",""))))</f>
        <v/>
      </c>
    </row>
    <row r="340" spans="1:13" x14ac:dyDescent="0.25">
      <c r="A340" s="10"/>
      <c r="B340" s="10"/>
      <c r="C340" s="10"/>
      <c r="D340" s="11"/>
      <c r="E340" s="12"/>
      <c r="F340" s="13"/>
      <c r="G340" s="10"/>
      <c r="H340" s="10"/>
      <c r="I340" s="14" t="str">
        <f>IF($D340="","",IF(ISNUMBER($D340),$D340-TODAY(),"Check date"))</f>
        <v/>
      </c>
      <c r="J340" s="15" t="str">
        <f>IF(OR($A340="",$D340=""),"",IF(NOT(ISNUMBER($I340)),"Check date",IF($I340&lt;0,"Expired",IF($I340&lt;=Settings!$B$3,"Critical",IF($I340&lt;=Settings!$B$4,"Near expiry","OK")))))</f>
        <v/>
      </c>
      <c r="K340" s="16" t="str">
        <f>IF(OR($E340="",$F340=""),"",IF(AND(ISNUMBER($E340),ISNUMBER($F340)),$E340*$F340,"Check"))</f>
        <v/>
      </c>
      <c r="L340" s="17" t="str">
        <f>IF(OR($A340="",$D340="",$E340=""),"",IF(NOT(ISNUMBER($D340)),"",IF($D340&lt;TODAY(),"Do not sell",IF(N($E340)&lt;=0,"",COUNTIFS($A$2:$A$501,$A340,$D$2:$D$501,"&lt;"&amp;$D340,$D$2:$D$501,"&gt;="&amp;TODAY(),$E$2:$E$501,"&gt;0")+1))))</f>
        <v/>
      </c>
      <c r="M340" s="15" t="str">
        <f>IF($J340="Check date","Enter the expiry as a date",IF($J340="Expired","Take off the shelf: return or write off",IF($J340="Critical","Return now or sell first",IF($J340="Near expiry","Sell first; check the return window",""))))</f>
        <v/>
      </c>
    </row>
    <row r="341" spans="1:13" x14ac:dyDescent="0.25">
      <c r="A341" s="10"/>
      <c r="B341" s="10"/>
      <c r="C341" s="10"/>
      <c r="D341" s="11"/>
      <c r="E341" s="12"/>
      <c r="F341" s="13"/>
      <c r="G341" s="10"/>
      <c r="H341" s="10"/>
      <c r="I341" s="14" t="str">
        <f>IF($D341="","",IF(ISNUMBER($D341),$D341-TODAY(),"Check date"))</f>
        <v/>
      </c>
      <c r="J341" s="15" t="str">
        <f>IF(OR($A341="",$D341=""),"",IF(NOT(ISNUMBER($I341)),"Check date",IF($I341&lt;0,"Expired",IF($I341&lt;=Settings!$B$3,"Critical",IF($I341&lt;=Settings!$B$4,"Near expiry","OK")))))</f>
        <v/>
      </c>
      <c r="K341" s="16" t="str">
        <f>IF(OR($E341="",$F341=""),"",IF(AND(ISNUMBER($E341),ISNUMBER($F341)),$E341*$F341,"Check"))</f>
        <v/>
      </c>
      <c r="L341" s="17" t="str">
        <f>IF(OR($A341="",$D341="",$E341=""),"",IF(NOT(ISNUMBER($D341)),"",IF($D341&lt;TODAY(),"Do not sell",IF(N($E341)&lt;=0,"",COUNTIFS($A$2:$A$501,$A341,$D$2:$D$501,"&lt;"&amp;$D341,$D$2:$D$501,"&gt;="&amp;TODAY(),$E$2:$E$501,"&gt;0")+1))))</f>
        <v/>
      </c>
      <c r="M341" s="15" t="str">
        <f>IF($J341="Check date","Enter the expiry as a date",IF($J341="Expired","Take off the shelf: return or write off",IF($J341="Critical","Return now or sell first",IF($J341="Near expiry","Sell first; check the return window",""))))</f>
        <v/>
      </c>
    </row>
    <row r="342" spans="1:13" x14ac:dyDescent="0.25">
      <c r="A342" s="10"/>
      <c r="B342" s="10"/>
      <c r="C342" s="10"/>
      <c r="D342" s="11"/>
      <c r="E342" s="12"/>
      <c r="F342" s="13"/>
      <c r="G342" s="10"/>
      <c r="H342" s="10"/>
      <c r="I342" s="14" t="str">
        <f>IF($D342="","",IF(ISNUMBER($D342),$D342-TODAY(),"Check date"))</f>
        <v/>
      </c>
      <c r="J342" s="15" t="str">
        <f>IF(OR($A342="",$D342=""),"",IF(NOT(ISNUMBER($I342)),"Check date",IF($I342&lt;0,"Expired",IF($I342&lt;=Settings!$B$3,"Critical",IF($I342&lt;=Settings!$B$4,"Near expiry","OK")))))</f>
        <v/>
      </c>
      <c r="K342" s="16" t="str">
        <f>IF(OR($E342="",$F342=""),"",IF(AND(ISNUMBER($E342),ISNUMBER($F342)),$E342*$F342,"Check"))</f>
        <v/>
      </c>
      <c r="L342" s="17" t="str">
        <f>IF(OR($A342="",$D342="",$E342=""),"",IF(NOT(ISNUMBER($D342)),"",IF($D342&lt;TODAY(),"Do not sell",IF(N($E342)&lt;=0,"",COUNTIFS($A$2:$A$501,$A342,$D$2:$D$501,"&lt;"&amp;$D342,$D$2:$D$501,"&gt;="&amp;TODAY(),$E$2:$E$501,"&gt;0")+1))))</f>
        <v/>
      </c>
      <c r="M342" s="15" t="str">
        <f>IF($J342="Check date","Enter the expiry as a date",IF($J342="Expired","Take off the shelf: return or write off",IF($J342="Critical","Return now or sell first",IF($J342="Near expiry","Sell first; check the return window",""))))</f>
        <v/>
      </c>
    </row>
    <row r="343" spans="1:13" x14ac:dyDescent="0.25">
      <c r="A343" s="10"/>
      <c r="B343" s="10"/>
      <c r="C343" s="10"/>
      <c r="D343" s="11"/>
      <c r="E343" s="12"/>
      <c r="F343" s="13"/>
      <c r="G343" s="10"/>
      <c r="H343" s="10"/>
      <c r="I343" s="14" t="str">
        <f>IF($D343="","",IF(ISNUMBER($D343),$D343-TODAY(),"Check date"))</f>
        <v/>
      </c>
      <c r="J343" s="15" t="str">
        <f>IF(OR($A343="",$D343=""),"",IF(NOT(ISNUMBER($I343)),"Check date",IF($I343&lt;0,"Expired",IF($I343&lt;=Settings!$B$3,"Critical",IF($I343&lt;=Settings!$B$4,"Near expiry","OK")))))</f>
        <v/>
      </c>
      <c r="K343" s="16" t="str">
        <f>IF(OR($E343="",$F343=""),"",IF(AND(ISNUMBER($E343),ISNUMBER($F343)),$E343*$F343,"Check"))</f>
        <v/>
      </c>
      <c r="L343" s="17" t="str">
        <f>IF(OR($A343="",$D343="",$E343=""),"",IF(NOT(ISNUMBER($D343)),"",IF($D343&lt;TODAY(),"Do not sell",IF(N($E343)&lt;=0,"",COUNTIFS($A$2:$A$501,$A343,$D$2:$D$501,"&lt;"&amp;$D343,$D$2:$D$501,"&gt;="&amp;TODAY(),$E$2:$E$501,"&gt;0")+1))))</f>
        <v/>
      </c>
      <c r="M343" s="15" t="str">
        <f>IF($J343="Check date","Enter the expiry as a date",IF($J343="Expired","Take off the shelf: return or write off",IF($J343="Critical","Return now or sell first",IF($J343="Near expiry","Sell first; check the return window",""))))</f>
        <v/>
      </c>
    </row>
    <row r="344" spans="1:13" x14ac:dyDescent="0.25">
      <c r="A344" s="10"/>
      <c r="B344" s="10"/>
      <c r="C344" s="10"/>
      <c r="D344" s="11"/>
      <c r="E344" s="12"/>
      <c r="F344" s="13"/>
      <c r="G344" s="10"/>
      <c r="H344" s="10"/>
      <c r="I344" s="14" t="str">
        <f>IF($D344="","",IF(ISNUMBER($D344),$D344-TODAY(),"Check date"))</f>
        <v/>
      </c>
      <c r="J344" s="15" t="str">
        <f>IF(OR($A344="",$D344=""),"",IF(NOT(ISNUMBER($I344)),"Check date",IF($I344&lt;0,"Expired",IF($I344&lt;=Settings!$B$3,"Critical",IF($I344&lt;=Settings!$B$4,"Near expiry","OK")))))</f>
        <v/>
      </c>
      <c r="K344" s="16" t="str">
        <f>IF(OR($E344="",$F344=""),"",IF(AND(ISNUMBER($E344),ISNUMBER($F344)),$E344*$F344,"Check"))</f>
        <v/>
      </c>
      <c r="L344" s="17" t="str">
        <f>IF(OR($A344="",$D344="",$E344=""),"",IF(NOT(ISNUMBER($D344)),"",IF($D344&lt;TODAY(),"Do not sell",IF(N($E344)&lt;=0,"",COUNTIFS($A$2:$A$501,$A344,$D$2:$D$501,"&lt;"&amp;$D344,$D$2:$D$501,"&gt;="&amp;TODAY(),$E$2:$E$501,"&gt;0")+1))))</f>
        <v/>
      </c>
      <c r="M344" s="15" t="str">
        <f>IF($J344="Check date","Enter the expiry as a date",IF($J344="Expired","Take off the shelf: return or write off",IF($J344="Critical","Return now or sell first",IF($J344="Near expiry","Sell first; check the return window",""))))</f>
        <v/>
      </c>
    </row>
    <row r="345" spans="1:13" x14ac:dyDescent="0.25">
      <c r="A345" s="10"/>
      <c r="B345" s="10"/>
      <c r="C345" s="10"/>
      <c r="D345" s="11"/>
      <c r="E345" s="12"/>
      <c r="F345" s="13"/>
      <c r="G345" s="10"/>
      <c r="H345" s="10"/>
      <c r="I345" s="14" t="str">
        <f>IF($D345="","",IF(ISNUMBER($D345),$D345-TODAY(),"Check date"))</f>
        <v/>
      </c>
      <c r="J345" s="15" t="str">
        <f>IF(OR($A345="",$D345=""),"",IF(NOT(ISNUMBER($I345)),"Check date",IF($I345&lt;0,"Expired",IF($I345&lt;=Settings!$B$3,"Critical",IF($I345&lt;=Settings!$B$4,"Near expiry","OK")))))</f>
        <v/>
      </c>
      <c r="K345" s="16" t="str">
        <f>IF(OR($E345="",$F345=""),"",IF(AND(ISNUMBER($E345),ISNUMBER($F345)),$E345*$F345,"Check"))</f>
        <v/>
      </c>
      <c r="L345" s="17" t="str">
        <f>IF(OR($A345="",$D345="",$E345=""),"",IF(NOT(ISNUMBER($D345)),"",IF($D345&lt;TODAY(),"Do not sell",IF(N($E345)&lt;=0,"",COUNTIFS($A$2:$A$501,$A345,$D$2:$D$501,"&lt;"&amp;$D345,$D$2:$D$501,"&gt;="&amp;TODAY(),$E$2:$E$501,"&gt;0")+1))))</f>
        <v/>
      </c>
      <c r="M345" s="15" t="str">
        <f>IF($J345="Check date","Enter the expiry as a date",IF($J345="Expired","Take off the shelf: return or write off",IF($J345="Critical","Return now or sell first",IF($J345="Near expiry","Sell first; check the return window",""))))</f>
        <v/>
      </c>
    </row>
    <row r="346" spans="1:13" x14ac:dyDescent="0.25">
      <c r="A346" s="10"/>
      <c r="B346" s="10"/>
      <c r="C346" s="10"/>
      <c r="D346" s="11"/>
      <c r="E346" s="12"/>
      <c r="F346" s="13"/>
      <c r="G346" s="10"/>
      <c r="H346" s="10"/>
      <c r="I346" s="14" t="str">
        <f>IF($D346="","",IF(ISNUMBER($D346),$D346-TODAY(),"Check date"))</f>
        <v/>
      </c>
      <c r="J346" s="15" t="str">
        <f>IF(OR($A346="",$D346=""),"",IF(NOT(ISNUMBER($I346)),"Check date",IF($I346&lt;0,"Expired",IF($I346&lt;=Settings!$B$3,"Critical",IF($I346&lt;=Settings!$B$4,"Near expiry","OK")))))</f>
        <v/>
      </c>
      <c r="K346" s="16" t="str">
        <f>IF(OR($E346="",$F346=""),"",IF(AND(ISNUMBER($E346),ISNUMBER($F346)),$E346*$F346,"Check"))</f>
        <v/>
      </c>
      <c r="L346" s="17" t="str">
        <f>IF(OR($A346="",$D346="",$E346=""),"",IF(NOT(ISNUMBER($D346)),"",IF($D346&lt;TODAY(),"Do not sell",IF(N($E346)&lt;=0,"",COUNTIFS($A$2:$A$501,$A346,$D$2:$D$501,"&lt;"&amp;$D346,$D$2:$D$501,"&gt;="&amp;TODAY(),$E$2:$E$501,"&gt;0")+1))))</f>
        <v/>
      </c>
      <c r="M346" s="15" t="str">
        <f>IF($J346="Check date","Enter the expiry as a date",IF($J346="Expired","Take off the shelf: return or write off",IF($J346="Critical","Return now or sell first",IF($J346="Near expiry","Sell first; check the return window",""))))</f>
        <v/>
      </c>
    </row>
    <row r="347" spans="1:13" x14ac:dyDescent="0.25">
      <c r="A347" s="10"/>
      <c r="B347" s="10"/>
      <c r="C347" s="10"/>
      <c r="D347" s="11"/>
      <c r="E347" s="12"/>
      <c r="F347" s="13"/>
      <c r="G347" s="10"/>
      <c r="H347" s="10"/>
      <c r="I347" s="14" t="str">
        <f>IF($D347="","",IF(ISNUMBER($D347),$D347-TODAY(),"Check date"))</f>
        <v/>
      </c>
      <c r="J347" s="15" t="str">
        <f>IF(OR($A347="",$D347=""),"",IF(NOT(ISNUMBER($I347)),"Check date",IF($I347&lt;0,"Expired",IF($I347&lt;=Settings!$B$3,"Critical",IF($I347&lt;=Settings!$B$4,"Near expiry","OK")))))</f>
        <v/>
      </c>
      <c r="K347" s="16" t="str">
        <f>IF(OR($E347="",$F347=""),"",IF(AND(ISNUMBER($E347),ISNUMBER($F347)),$E347*$F347,"Check"))</f>
        <v/>
      </c>
      <c r="L347" s="17" t="str">
        <f>IF(OR($A347="",$D347="",$E347=""),"",IF(NOT(ISNUMBER($D347)),"",IF($D347&lt;TODAY(),"Do not sell",IF(N($E347)&lt;=0,"",COUNTIFS($A$2:$A$501,$A347,$D$2:$D$501,"&lt;"&amp;$D347,$D$2:$D$501,"&gt;="&amp;TODAY(),$E$2:$E$501,"&gt;0")+1))))</f>
        <v/>
      </c>
      <c r="M347" s="15" t="str">
        <f>IF($J347="Check date","Enter the expiry as a date",IF($J347="Expired","Take off the shelf: return or write off",IF($J347="Critical","Return now or sell first",IF($J347="Near expiry","Sell first; check the return window",""))))</f>
        <v/>
      </c>
    </row>
    <row r="348" spans="1:13" x14ac:dyDescent="0.25">
      <c r="A348" s="10"/>
      <c r="B348" s="10"/>
      <c r="C348" s="10"/>
      <c r="D348" s="11"/>
      <c r="E348" s="12"/>
      <c r="F348" s="13"/>
      <c r="G348" s="10"/>
      <c r="H348" s="10"/>
      <c r="I348" s="14" t="str">
        <f>IF($D348="","",IF(ISNUMBER($D348),$D348-TODAY(),"Check date"))</f>
        <v/>
      </c>
      <c r="J348" s="15" t="str">
        <f>IF(OR($A348="",$D348=""),"",IF(NOT(ISNUMBER($I348)),"Check date",IF($I348&lt;0,"Expired",IF($I348&lt;=Settings!$B$3,"Critical",IF($I348&lt;=Settings!$B$4,"Near expiry","OK")))))</f>
        <v/>
      </c>
      <c r="K348" s="16" t="str">
        <f>IF(OR($E348="",$F348=""),"",IF(AND(ISNUMBER($E348),ISNUMBER($F348)),$E348*$F348,"Check"))</f>
        <v/>
      </c>
      <c r="L348" s="17" t="str">
        <f>IF(OR($A348="",$D348="",$E348=""),"",IF(NOT(ISNUMBER($D348)),"",IF($D348&lt;TODAY(),"Do not sell",IF(N($E348)&lt;=0,"",COUNTIFS($A$2:$A$501,$A348,$D$2:$D$501,"&lt;"&amp;$D348,$D$2:$D$501,"&gt;="&amp;TODAY(),$E$2:$E$501,"&gt;0")+1))))</f>
        <v/>
      </c>
      <c r="M348" s="15" t="str">
        <f>IF($J348="Check date","Enter the expiry as a date",IF($J348="Expired","Take off the shelf: return or write off",IF($J348="Critical","Return now or sell first",IF($J348="Near expiry","Sell first; check the return window",""))))</f>
        <v/>
      </c>
    </row>
    <row r="349" spans="1:13" x14ac:dyDescent="0.25">
      <c r="A349" s="10"/>
      <c r="B349" s="10"/>
      <c r="C349" s="10"/>
      <c r="D349" s="11"/>
      <c r="E349" s="12"/>
      <c r="F349" s="13"/>
      <c r="G349" s="10"/>
      <c r="H349" s="10"/>
      <c r="I349" s="14" t="str">
        <f>IF($D349="","",IF(ISNUMBER($D349),$D349-TODAY(),"Check date"))</f>
        <v/>
      </c>
      <c r="J349" s="15" t="str">
        <f>IF(OR($A349="",$D349=""),"",IF(NOT(ISNUMBER($I349)),"Check date",IF($I349&lt;0,"Expired",IF($I349&lt;=Settings!$B$3,"Critical",IF($I349&lt;=Settings!$B$4,"Near expiry","OK")))))</f>
        <v/>
      </c>
      <c r="K349" s="16" t="str">
        <f>IF(OR($E349="",$F349=""),"",IF(AND(ISNUMBER($E349),ISNUMBER($F349)),$E349*$F349,"Check"))</f>
        <v/>
      </c>
      <c r="L349" s="17" t="str">
        <f>IF(OR($A349="",$D349="",$E349=""),"",IF(NOT(ISNUMBER($D349)),"",IF($D349&lt;TODAY(),"Do not sell",IF(N($E349)&lt;=0,"",COUNTIFS($A$2:$A$501,$A349,$D$2:$D$501,"&lt;"&amp;$D349,$D$2:$D$501,"&gt;="&amp;TODAY(),$E$2:$E$501,"&gt;0")+1))))</f>
        <v/>
      </c>
      <c r="M349" s="15" t="str">
        <f>IF($J349="Check date","Enter the expiry as a date",IF($J349="Expired","Take off the shelf: return or write off",IF($J349="Critical","Return now or sell first",IF($J349="Near expiry","Sell first; check the return window",""))))</f>
        <v/>
      </c>
    </row>
    <row r="350" spans="1:13" x14ac:dyDescent="0.25">
      <c r="A350" s="10"/>
      <c r="B350" s="10"/>
      <c r="C350" s="10"/>
      <c r="D350" s="11"/>
      <c r="E350" s="12"/>
      <c r="F350" s="13"/>
      <c r="G350" s="10"/>
      <c r="H350" s="10"/>
      <c r="I350" s="14" t="str">
        <f>IF($D350="","",IF(ISNUMBER($D350),$D350-TODAY(),"Check date"))</f>
        <v/>
      </c>
      <c r="J350" s="15" t="str">
        <f>IF(OR($A350="",$D350=""),"",IF(NOT(ISNUMBER($I350)),"Check date",IF($I350&lt;0,"Expired",IF($I350&lt;=Settings!$B$3,"Critical",IF($I350&lt;=Settings!$B$4,"Near expiry","OK")))))</f>
        <v/>
      </c>
      <c r="K350" s="16" t="str">
        <f>IF(OR($E350="",$F350=""),"",IF(AND(ISNUMBER($E350),ISNUMBER($F350)),$E350*$F350,"Check"))</f>
        <v/>
      </c>
      <c r="L350" s="17" t="str">
        <f>IF(OR($A350="",$D350="",$E350=""),"",IF(NOT(ISNUMBER($D350)),"",IF($D350&lt;TODAY(),"Do not sell",IF(N($E350)&lt;=0,"",COUNTIFS($A$2:$A$501,$A350,$D$2:$D$501,"&lt;"&amp;$D350,$D$2:$D$501,"&gt;="&amp;TODAY(),$E$2:$E$501,"&gt;0")+1))))</f>
        <v/>
      </c>
      <c r="M350" s="15" t="str">
        <f>IF($J350="Check date","Enter the expiry as a date",IF($J350="Expired","Take off the shelf: return or write off",IF($J350="Critical","Return now or sell first",IF($J350="Near expiry","Sell first; check the return window",""))))</f>
        <v/>
      </c>
    </row>
    <row r="351" spans="1:13" x14ac:dyDescent="0.25">
      <c r="A351" s="10"/>
      <c r="B351" s="10"/>
      <c r="C351" s="10"/>
      <c r="D351" s="11"/>
      <c r="E351" s="12"/>
      <c r="F351" s="13"/>
      <c r="G351" s="10"/>
      <c r="H351" s="10"/>
      <c r="I351" s="14" t="str">
        <f>IF($D351="","",IF(ISNUMBER($D351),$D351-TODAY(),"Check date"))</f>
        <v/>
      </c>
      <c r="J351" s="15" t="str">
        <f>IF(OR($A351="",$D351=""),"",IF(NOT(ISNUMBER($I351)),"Check date",IF($I351&lt;0,"Expired",IF($I351&lt;=Settings!$B$3,"Critical",IF($I351&lt;=Settings!$B$4,"Near expiry","OK")))))</f>
        <v/>
      </c>
      <c r="K351" s="16" t="str">
        <f>IF(OR($E351="",$F351=""),"",IF(AND(ISNUMBER($E351),ISNUMBER($F351)),$E351*$F351,"Check"))</f>
        <v/>
      </c>
      <c r="L351" s="17" t="str">
        <f>IF(OR($A351="",$D351="",$E351=""),"",IF(NOT(ISNUMBER($D351)),"",IF($D351&lt;TODAY(),"Do not sell",IF(N($E351)&lt;=0,"",COUNTIFS($A$2:$A$501,$A351,$D$2:$D$501,"&lt;"&amp;$D351,$D$2:$D$501,"&gt;="&amp;TODAY(),$E$2:$E$501,"&gt;0")+1))))</f>
        <v/>
      </c>
      <c r="M351" s="15" t="str">
        <f>IF($J351="Check date","Enter the expiry as a date",IF($J351="Expired","Take off the shelf: return or write off",IF($J351="Critical","Return now or sell first",IF($J351="Near expiry","Sell first; check the return window",""))))</f>
        <v/>
      </c>
    </row>
    <row r="352" spans="1:13" x14ac:dyDescent="0.25">
      <c r="A352" s="10"/>
      <c r="B352" s="10"/>
      <c r="C352" s="10"/>
      <c r="D352" s="11"/>
      <c r="E352" s="12"/>
      <c r="F352" s="13"/>
      <c r="G352" s="10"/>
      <c r="H352" s="10"/>
      <c r="I352" s="14" t="str">
        <f>IF($D352="","",IF(ISNUMBER($D352),$D352-TODAY(),"Check date"))</f>
        <v/>
      </c>
      <c r="J352" s="15" t="str">
        <f>IF(OR($A352="",$D352=""),"",IF(NOT(ISNUMBER($I352)),"Check date",IF($I352&lt;0,"Expired",IF($I352&lt;=Settings!$B$3,"Critical",IF($I352&lt;=Settings!$B$4,"Near expiry","OK")))))</f>
        <v/>
      </c>
      <c r="K352" s="16" t="str">
        <f>IF(OR($E352="",$F352=""),"",IF(AND(ISNUMBER($E352),ISNUMBER($F352)),$E352*$F352,"Check"))</f>
        <v/>
      </c>
      <c r="L352" s="17" t="str">
        <f>IF(OR($A352="",$D352="",$E352=""),"",IF(NOT(ISNUMBER($D352)),"",IF($D352&lt;TODAY(),"Do not sell",IF(N($E352)&lt;=0,"",COUNTIFS($A$2:$A$501,$A352,$D$2:$D$501,"&lt;"&amp;$D352,$D$2:$D$501,"&gt;="&amp;TODAY(),$E$2:$E$501,"&gt;0")+1))))</f>
        <v/>
      </c>
      <c r="M352" s="15" t="str">
        <f>IF($J352="Check date","Enter the expiry as a date",IF($J352="Expired","Take off the shelf: return or write off",IF($J352="Critical","Return now or sell first",IF($J352="Near expiry","Sell first; check the return window",""))))</f>
        <v/>
      </c>
    </row>
    <row r="353" spans="1:13" x14ac:dyDescent="0.25">
      <c r="A353" s="10"/>
      <c r="B353" s="10"/>
      <c r="C353" s="10"/>
      <c r="D353" s="11"/>
      <c r="E353" s="12"/>
      <c r="F353" s="13"/>
      <c r="G353" s="10"/>
      <c r="H353" s="10"/>
      <c r="I353" s="14" t="str">
        <f>IF($D353="","",IF(ISNUMBER($D353),$D353-TODAY(),"Check date"))</f>
        <v/>
      </c>
      <c r="J353" s="15" t="str">
        <f>IF(OR($A353="",$D353=""),"",IF(NOT(ISNUMBER($I353)),"Check date",IF($I353&lt;0,"Expired",IF($I353&lt;=Settings!$B$3,"Critical",IF($I353&lt;=Settings!$B$4,"Near expiry","OK")))))</f>
        <v/>
      </c>
      <c r="K353" s="16" t="str">
        <f>IF(OR($E353="",$F353=""),"",IF(AND(ISNUMBER($E353),ISNUMBER($F353)),$E353*$F353,"Check"))</f>
        <v/>
      </c>
      <c r="L353" s="17" t="str">
        <f>IF(OR($A353="",$D353="",$E353=""),"",IF(NOT(ISNUMBER($D353)),"",IF($D353&lt;TODAY(),"Do not sell",IF(N($E353)&lt;=0,"",COUNTIFS($A$2:$A$501,$A353,$D$2:$D$501,"&lt;"&amp;$D353,$D$2:$D$501,"&gt;="&amp;TODAY(),$E$2:$E$501,"&gt;0")+1))))</f>
        <v/>
      </c>
      <c r="M353" s="15" t="str">
        <f>IF($J353="Check date","Enter the expiry as a date",IF($J353="Expired","Take off the shelf: return or write off",IF($J353="Critical","Return now or sell first",IF($J353="Near expiry","Sell first; check the return window",""))))</f>
        <v/>
      </c>
    </row>
    <row r="354" spans="1:13" x14ac:dyDescent="0.25">
      <c r="A354" s="10"/>
      <c r="B354" s="10"/>
      <c r="C354" s="10"/>
      <c r="D354" s="11"/>
      <c r="E354" s="12"/>
      <c r="F354" s="13"/>
      <c r="G354" s="10"/>
      <c r="H354" s="10"/>
      <c r="I354" s="14" t="str">
        <f>IF($D354="","",IF(ISNUMBER($D354),$D354-TODAY(),"Check date"))</f>
        <v/>
      </c>
      <c r="J354" s="15" t="str">
        <f>IF(OR($A354="",$D354=""),"",IF(NOT(ISNUMBER($I354)),"Check date",IF($I354&lt;0,"Expired",IF($I354&lt;=Settings!$B$3,"Critical",IF($I354&lt;=Settings!$B$4,"Near expiry","OK")))))</f>
        <v/>
      </c>
      <c r="K354" s="16" t="str">
        <f>IF(OR($E354="",$F354=""),"",IF(AND(ISNUMBER($E354),ISNUMBER($F354)),$E354*$F354,"Check"))</f>
        <v/>
      </c>
      <c r="L354" s="17" t="str">
        <f>IF(OR($A354="",$D354="",$E354=""),"",IF(NOT(ISNUMBER($D354)),"",IF($D354&lt;TODAY(),"Do not sell",IF(N($E354)&lt;=0,"",COUNTIFS($A$2:$A$501,$A354,$D$2:$D$501,"&lt;"&amp;$D354,$D$2:$D$501,"&gt;="&amp;TODAY(),$E$2:$E$501,"&gt;0")+1))))</f>
        <v/>
      </c>
      <c r="M354" s="15" t="str">
        <f>IF($J354="Check date","Enter the expiry as a date",IF($J354="Expired","Take off the shelf: return or write off",IF($J354="Critical","Return now or sell first",IF($J354="Near expiry","Sell first; check the return window",""))))</f>
        <v/>
      </c>
    </row>
    <row r="355" spans="1:13" x14ac:dyDescent="0.25">
      <c r="A355" s="10"/>
      <c r="B355" s="10"/>
      <c r="C355" s="10"/>
      <c r="D355" s="11"/>
      <c r="E355" s="12"/>
      <c r="F355" s="13"/>
      <c r="G355" s="10"/>
      <c r="H355" s="10"/>
      <c r="I355" s="14" t="str">
        <f>IF($D355="","",IF(ISNUMBER($D355),$D355-TODAY(),"Check date"))</f>
        <v/>
      </c>
      <c r="J355" s="15" t="str">
        <f>IF(OR($A355="",$D355=""),"",IF(NOT(ISNUMBER($I355)),"Check date",IF($I355&lt;0,"Expired",IF($I355&lt;=Settings!$B$3,"Critical",IF($I355&lt;=Settings!$B$4,"Near expiry","OK")))))</f>
        <v/>
      </c>
      <c r="K355" s="16" t="str">
        <f>IF(OR($E355="",$F355=""),"",IF(AND(ISNUMBER($E355),ISNUMBER($F355)),$E355*$F355,"Check"))</f>
        <v/>
      </c>
      <c r="L355" s="17" t="str">
        <f>IF(OR($A355="",$D355="",$E355=""),"",IF(NOT(ISNUMBER($D355)),"",IF($D355&lt;TODAY(),"Do not sell",IF(N($E355)&lt;=0,"",COUNTIFS($A$2:$A$501,$A355,$D$2:$D$501,"&lt;"&amp;$D355,$D$2:$D$501,"&gt;="&amp;TODAY(),$E$2:$E$501,"&gt;0")+1))))</f>
        <v/>
      </c>
      <c r="M355" s="15" t="str">
        <f>IF($J355="Check date","Enter the expiry as a date",IF($J355="Expired","Take off the shelf: return or write off",IF($J355="Critical","Return now or sell first",IF($J355="Near expiry","Sell first; check the return window",""))))</f>
        <v/>
      </c>
    </row>
    <row r="356" spans="1:13" x14ac:dyDescent="0.25">
      <c r="A356" s="10"/>
      <c r="B356" s="10"/>
      <c r="C356" s="10"/>
      <c r="D356" s="11"/>
      <c r="E356" s="12"/>
      <c r="F356" s="13"/>
      <c r="G356" s="10"/>
      <c r="H356" s="10"/>
      <c r="I356" s="14" t="str">
        <f>IF($D356="","",IF(ISNUMBER($D356),$D356-TODAY(),"Check date"))</f>
        <v/>
      </c>
      <c r="J356" s="15" t="str">
        <f>IF(OR($A356="",$D356=""),"",IF(NOT(ISNUMBER($I356)),"Check date",IF($I356&lt;0,"Expired",IF($I356&lt;=Settings!$B$3,"Critical",IF($I356&lt;=Settings!$B$4,"Near expiry","OK")))))</f>
        <v/>
      </c>
      <c r="K356" s="16" t="str">
        <f>IF(OR($E356="",$F356=""),"",IF(AND(ISNUMBER($E356),ISNUMBER($F356)),$E356*$F356,"Check"))</f>
        <v/>
      </c>
      <c r="L356" s="17" t="str">
        <f>IF(OR($A356="",$D356="",$E356=""),"",IF(NOT(ISNUMBER($D356)),"",IF($D356&lt;TODAY(),"Do not sell",IF(N($E356)&lt;=0,"",COUNTIFS($A$2:$A$501,$A356,$D$2:$D$501,"&lt;"&amp;$D356,$D$2:$D$501,"&gt;="&amp;TODAY(),$E$2:$E$501,"&gt;0")+1))))</f>
        <v/>
      </c>
      <c r="M356" s="15" t="str">
        <f>IF($J356="Check date","Enter the expiry as a date",IF($J356="Expired","Take off the shelf: return or write off",IF($J356="Critical","Return now or sell first",IF($J356="Near expiry","Sell first; check the return window",""))))</f>
        <v/>
      </c>
    </row>
    <row r="357" spans="1:13" x14ac:dyDescent="0.25">
      <c r="A357" s="10"/>
      <c r="B357" s="10"/>
      <c r="C357" s="10"/>
      <c r="D357" s="11"/>
      <c r="E357" s="12"/>
      <c r="F357" s="13"/>
      <c r="G357" s="10"/>
      <c r="H357" s="10"/>
      <c r="I357" s="14" t="str">
        <f>IF($D357="","",IF(ISNUMBER($D357),$D357-TODAY(),"Check date"))</f>
        <v/>
      </c>
      <c r="J357" s="15" t="str">
        <f>IF(OR($A357="",$D357=""),"",IF(NOT(ISNUMBER($I357)),"Check date",IF($I357&lt;0,"Expired",IF($I357&lt;=Settings!$B$3,"Critical",IF($I357&lt;=Settings!$B$4,"Near expiry","OK")))))</f>
        <v/>
      </c>
      <c r="K357" s="16" t="str">
        <f>IF(OR($E357="",$F357=""),"",IF(AND(ISNUMBER($E357),ISNUMBER($F357)),$E357*$F357,"Check"))</f>
        <v/>
      </c>
      <c r="L357" s="17" t="str">
        <f>IF(OR($A357="",$D357="",$E357=""),"",IF(NOT(ISNUMBER($D357)),"",IF($D357&lt;TODAY(),"Do not sell",IF(N($E357)&lt;=0,"",COUNTIFS($A$2:$A$501,$A357,$D$2:$D$501,"&lt;"&amp;$D357,$D$2:$D$501,"&gt;="&amp;TODAY(),$E$2:$E$501,"&gt;0")+1))))</f>
        <v/>
      </c>
      <c r="M357" s="15" t="str">
        <f>IF($J357="Check date","Enter the expiry as a date",IF($J357="Expired","Take off the shelf: return or write off",IF($J357="Critical","Return now or sell first",IF($J357="Near expiry","Sell first; check the return window",""))))</f>
        <v/>
      </c>
    </row>
    <row r="358" spans="1:13" x14ac:dyDescent="0.25">
      <c r="A358" s="10"/>
      <c r="B358" s="10"/>
      <c r="C358" s="10"/>
      <c r="D358" s="11"/>
      <c r="E358" s="12"/>
      <c r="F358" s="13"/>
      <c r="G358" s="10"/>
      <c r="H358" s="10"/>
      <c r="I358" s="14" t="str">
        <f>IF($D358="","",IF(ISNUMBER($D358),$D358-TODAY(),"Check date"))</f>
        <v/>
      </c>
      <c r="J358" s="15" t="str">
        <f>IF(OR($A358="",$D358=""),"",IF(NOT(ISNUMBER($I358)),"Check date",IF($I358&lt;0,"Expired",IF($I358&lt;=Settings!$B$3,"Critical",IF($I358&lt;=Settings!$B$4,"Near expiry","OK")))))</f>
        <v/>
      </c>
      <c r="K358" s="16" t="str">
        <f>IF(OR($E358="",$F358=""),"",IF(AND(ISNUMBER($E358),ISNUMBER($F358)),$E358*$F358,"Check"))</f>
        <v/>
      </c>
      <c r="L358" s="17" t="str">
        <f>IF(OR($A358="",$D358="",$E358=""),"",IF(NOT(ISNUMBER($D358)),"",IF($D358&lt;TODAY(),"Do not sell",IF(N($E358)&lt;=0,"",COUNTIFS($A$2:$A$501,$A358,$D$2:$D$501,"&lt;"&amp;$D358,$D$2:$D$501,"&gt;="&amp;TODAY(),$E$2:$E$501,"&gt;0")+1))))</f>
        <v/>
      </c>
      <c r="M358" s="15" t="str">
        <f>IF($J358="Check date","Enter the expiry as a date",IF($J358="Expired","Take off the shelf: return or write off",IF($J358="Critical","Return now or sell first",IF($J358="Near expiry","Sell first; check the return window",""))))</f>
        <v/>
      </c>
    </row>
    <row r="359" spans="1:13" x14ac:dyDescent="0.25">
      <c r="A359" s="10"/>
      <c r="B359" s="10"/>
      <c r="C359" s="10"/>
      <c r="D359" s="11"/>
      <c r="E359" s="12"/>
      <c r="F359" s="13"/>
      <c r="G359" s="10"/>
      <c r="H359" s="10"/>
      <c r="I359" s="14" t="str">
        <f>IF($D359="","",IF(ISNUMBER($D359),$D359-TODAY(),"Check date"))</f>
        <v/>
      </c>
      <c r="J359" s="15" t="str">
        <f>IF(OR($A359="",$D359=""),"",IF(NOT(ISNUMBER($I359)),"Check date",IF($I359&lt;0,"Expired",IF($I359&lt;=Settings!$B$3,"Critical",IF($I359&lt;=Settings!$B$4,"Near expiry","OK")))))</f>
        <v/>
      </c>
      <c r="K359" s="16" t="str">
        <f>IF(OR($E359="",$F359=""),"",IF(AND(ISNUMBER($E359),ISNUMBER($F359)),$E359*$F359,"Check"))</f>
        <v/>
      </c>
      <c r="L359" s="17" t="str">
        <f>IF(OR($A359="",$D359="",$E359=""),"",IF(NOT(ISNUMBER($D359)),"",IF($D359&lt;TODAY(),"Do not sell",IF(N($E359)&lt;=0,"",COUNTIFS($A$2:$A$501,$A359,$D$2:$D$501,"&lt;"&amp;$D359,$D$2:$D$501,"&gt;="&amp;TODAY(),$E$2:$E$501,"&gt;0")+1))))</f>
        <v/>
      </c>
      <c r="M359" s="15" t="str">
        <f>IF($J359="Check date","Enter the expiry as a date",IF($J359="Expired","Take off the shelf: return or write off",IF($J359="Critical","Return now or sell first",IF($J359="Near expiry","Sell first; check the return window",""))))</f>
        <v/>
      </c>
    </row>
    <row r="360" spans="1:13" x14ac:dyDescent="0.25">
      <c r="A360" s="10"/>
      <c r="B360" s="10"/>
      <c r="C360" s="10"/>
      <c r="D360" s="11"/>
      <c r="E360" s="12"/>
      <c r="F360" s="13"/>
      <c r="G360" s="10"/>
      <c r="H360" s="10"/>
      <c r="I360" s="14" t="str">
        <f>IF($D360="","",IF(ISNUMBER($D360),$D360-TODAY(),"Check date"))</f>
        <v/>
      </c>
      <c r="J360" s="15" t="str">
        <f>IF(OR($A360="",$D360=""),"",IF(NOT(ISNUMBER($I360)),"Check date",IF($I360&lt;0,"Expired",IF($I360&lt;=Settings!$B$3,"Critical",IF($I360&lt;=Settings!$B$4,"Near expiry","OK")))))</f>
        <v/>
      </c>
      <c r="K360" s="16" t="str">
        <f>IF(OR($E360="",$F360=""),"",IF(AND(ISNUMBER($E360),ISNUMBER($F360)),$E360*$F360,"Check"))</f>
        <v/>
      </c>
      <c r="L360" s="17" t="str">
        <f>IF(OR($A360="",$D360="",$E360=""),"",IF(NOT(ISNUMBER($D360)),"",IF($D360&lt;TODAY(),"Do not sell",IF(N($E360)&lt;=0,"",COUNTIFS($A$2:$A$501,$A360,$D$2:$D$501,"&lt;"&amp;$D360,$D$2:$D$501,"&gt;="&amp;TODAY(),$E$2:$E$501,"&gt;0")+1))))</f>
        <v/>
      </c>
      <c r="M360" s="15" t="str">
        <f>IF($J360="Check date","Enter the expiry as a date",IF($J360="Expired","Take off the shelf: return or write off",IF($J360="Critical","Return now or sell first",IF($J360="Near expiry","Sell first; check the return window",""))))</f>
        <v/>
      </c>
    </row>
    <row r="361" spans="1:13" x14ac:dyDescent="0.25">
      <c r="A361" s="10"/>
      <c r="B361" s="10"/>
      <c r="C361" s="10"/>
      <c r="D361" s="11"/>
      <c r="E361" s="12"/>
      <c r="F361" s="13"/>
      <c r="G361" s="10"/>
      <c r="H361" s="10"/>
      <c r="I361" s="14" t="str">
        <f>IF($D361="","",IF(ISNUMBER($D361),$D361-TODAY(),"Check date"))</f>
        <v/>
      </c>
      <c r="J361" s="15" t="str">
        <f>IF(OR($A361="",$D361=""),"",IF(NOT(ISNUMBER($I361)),"Check date",IF($I361&lt;0,"Expired",IF($I361&lt;=Settings!$B$3,"Critical",IF($I361&lt;=Settings!$B$4,"Near expiry","OK")))))</f>
        <v/>
      </c>
      <c r="K361" s="16" t="str">
        <f>IF(OR($E361="",$F361=""),"",IF(AND(ISNUMBER($E361),ISNUMBER($F361)),$E361*$F361,"Check"))</f>
        <v/>
      </c>
      <c r="L361" s="17" t="str">
        <f>IF(OR($A361="",$D361="",$E361=""),"",IF(NOT(ISNUMBER($D361)),"",IF($D361&lt;TODAY(),"Do not sell",IF(N($E361)&lt;=0,"",COUNTIFS($A$2:$A$501,$A361,$D$2:$D$501,"&lt;"&amp;$D361,$D$2:$D$501,"&gt;="&amp;TODAY(),$E$2:$E$501,"&gt;0")+1))))</f>
        <v/>
      </c>
      <c r="M361" s="15" t="str">
        <f>IF($J361="Check date","Enter the expiry as a date",IF($J361="Expired","Take off the shelf: return or write off",IF($J361="Critical","Return now or sell first",IF($J361="Near expiry","Sell first; check the return window",""))))</f>
        <v/>
      </c>
    </row>
    <row r="362" spans="1:13" x14ac:dyDescent="0.25">
      <c r="A362" s="10"/>
      <c r="B362" s="10"/>
      <c r="C362" s="10"/>
      <c r="D362" s="11"/>
      <c r="E362" s="12"/>
      <c r="F362" s="13"/>
      <c r="G362" s="10"/>
      <c r="H362" s="10"/>
      <c r="I362" s="14" t="str">
        <f>IF($D362="","",IF(ISNUMBER($D362),$D362-TODAY(),"Check date"))</f>
        <v/>
      </c>
      <c r="J362" s="15" t="str">
        <f>IF(OR($A362="",$D362=""),"",IF(NOT(ISNUMBER($I362)),"Check date",IF($I362&lt;0,"Expired",IF($I362&lt;=Settings!$B$3,"Critical",IF($I362&lt;=Settings!$B$4,"Near expiry","OK")))))</f>
        <v/>
      </c>
      <c r="K362" s="16" t="str">
        <f>IF(OR($E362="",$F362=""),"",IF(AND(ISNUMBER($E362),ISNUMBER($F362)),$E362*$F362,"Check"))</f>
        <v/>
      </c>
      <c r="L362" s="17" t="str">
        <f>IF(OR($A362="",$D362="",$E362=""),"",IF(NOT(ISNUMBER($D362)),"",IF($D362&lt;TODAY(),"Do not sell",IF(N($E362)&lt;=0,"",COUNTIFS($A$2:$A$501,$A362,$D$2:$D$501,"&lt;"&amp;$D362,$D$2:$D$501,"&gt;="&amp;TODAY(),$E$2:$E$501,"&gt;0")+1))))</f>
        <v/>
      </c>
      <c r="M362" s="15" t="str">
        <f>IF($J362="Check date","Enter the expiry as a date",IF($J362="Expired","Take off the shelf: return or write off",IF($J362="Critical","Return now or sell first",IF($J362="Near expiry","Sell first; check the return window",""))))</f>
        <v/>
      </c>
    </row>
    <row r="363" spans="1:13" x14ac:dyDescent="0.25">
      <c r="A363" s="10"/>
      <c r="B363" s="10"/>
      <c r="C363" s="10"/>
      <c r="D363" s="11"/>
      <c r="E363" s="12"/>
      <c r="F363" s="13"/>
      <c r="G363" s="10"/>
      <c r="H363" s="10"/>
      <c r="I363" s="14" t="str">
        <f>IF($D363="","",IF(ISNUMBER($D363),$D363-TODAY(),"Check date"))</f>
        <v/>
      </c>
      <c r="J363" s="15" t="str">
        <f>IF(OR($A363="",$D363=""),"",IF(NOT(ISNUMBER($I363)),"Check date",IF($I363&lt;0,"Expired",IF($I363&lt;=Settings!$B$3,"Critical",IF($I363&lt;=Settings!$B$4,"Near expiry","OK")))))</f>
        <v/>
      </c>
      <c r="K363" s="16" t="str">
        <f>IF(OR($E363="",$F363=""),"",IF(AND(ISNUMBER($E363),ISNUMBER($F363)),$E363*$F363,"Check"))</f>
        <v/>
      </c>
      <c r="L363" s="17" t="str">
        <f>IF(OR($A363="",$D363="",$E363=""),"",IF(NOT(ISNUMBER($D363)),"",IF($D363&lt;TODAY(),"Do not sell",IF(N($E363)&lt;=0,"",COUNTIFS($A$2:$A$501,$A363,$D$2:$D$501,"&lt;"&amp;$D363,$D$2:$D$501,"&gt;="&amp;TODAY(),$E$2:$E$501,"&gt;0")+1))))</f>
        <v/>
      </c>
      <c r="M363" s="15" t="str">
        <f>IF($J363="Check date","Enter the expiry as a date",IF($J363="Expired","Take off the shelf: return or write off",IF($J363="Critical","Return now or sell first",IF($J363="Near expiry","Sell first; check the return window",""))))</f>
        <v/>
      </c>
    </row>
    <row r="364" spans="1:13" x14ac:dyDescent="0.25">
      <c r="A364" s="10"/>
      <c r="B364" s="10"/>
      <c r="C364" s="10"/>
      <c r="D364" s="11"/>
      <c r="E364" s="12"/>
      <c r="F364" s="13"/>
      <c r="G364" s="10"/>
      <c r="H364" s="10"/>
      <c r="I364" s="14" t="str">
        <f>IF($D364="","",IF(ISNUMBER($D364),$D364-TODAY(),"Check date"))</f>
        <v/>
      </c>
      <c r="J364" s="15" t="str">
        <f>IF(OR($A364="",$D364=""),"",IF(NOT(ISNUMBER($I364)),"Check date",IF($I364&lt;0,"Expired",IF($I364&lt;=Settings!$B$3,"Critical",IF($I364&lt;=Settings!$B$4,"Near expiry","OK")))))</f>
        <v/>
      </c>
      <c r="K364" s="16" t="str">
        <f>IF(OR($E364="",$F364=""),"",IF(AND(ISNUMBER($E364),ISNUMBER($F364)),$E364*$F364,"Check"))</f>
        <v/>
      </c>
      <c r="L364" s="17" t="str">
        <f>IF(OR($A364="",$D364="",$E364=""),"",IF(NOT(ISNUMBER($D364)),"",IF($D364&lt;TODAY(),"Do not sell",IF(N($E364)&lt;=0,"",COUNTIFS($A$2:$A$501,$A364,$D$2:$D$501,"&lt;"&amp;$D364,$D$2:$D$501,"&gt;="&amp;TODAY(),$E$2:$E$501,"&gt;0")+1))))</f>
        <v/>
      </c>
      <c r="M364" s="15" t="str">
        <f>IF($J364="Check date","Enter the expiry as a date",IF($J364="Expired","Take off the shelf: return or write off",IF($J364="Critical","Return now or sell first",IF($J364="Near expiry","Sell first; check the return window",""))))</f>
        <v/>
      </c>
    </row>
    <row r="365" spans="1:13" x14ac:dyDescent="0.25">
      <c r="A365" s="10"/>
      <c r="B365" s="10"/>
      <c r="C365" s="10"/>
      <c r="D365" s="11"/>
      <c r="E365" s="12"/>
      <c r="F365" s="13"/>
      <c r="G365" s="10"/>
      <c r="H365" s="10"/>
      <c r="I365" s="14" t="str">
        <f>IF($D365="","",IF(ISNUMBER($D365),$D365-TODAY(),"Check date"))</f>
        <v/>
      </c>
      <c r="J365" s="15" t="str">
        <f>IF(OR($A365="",$D365=""),"",IF(NOT(ISNUMBER($I365)),"Check date",IF($I365&lt;0,"Expired",IF($I365&lt;=Settings!$B$3,"Critical",IF($I365&lt;=Settings!$B$4,"Near expiry","OK")))))</f>
        <v/>
      </c>
      <c r="K365" s="16" t="str">
        <f>IF(OR($E365="",$F365=""),"",IF(AND(ISNUMBER($E365),ISNUMBER($F365)),$E365*$F365,"Check"))</f>
        <v/>
      </c>
      <c r="L365" s="17" t="str">
        <f>IF(OR($A365="",$D365="",$E365=""),"",IF(NOT(ISNUMBER($D365)),"",IF($D365&lt;TODAY(),"Do not sell",IF(N($E365)&lt;=0,"",COUNTIFS($A$2:$A$501,$A365,$D$2:$D$501,"&lt;"&amp;$D365,$D$2:$D$501,"&gt;="&amp;TODAY(),$E$2:$E$501,"&gt;0")+1))))</f>
        <v/>
      </c>
      <c r="M365" s="15" t="str">
        <f>IF($J365="Check date","Enter the expiry as a date",IF($J365="Expired","Take off the shelf: return or write off",IF($J365="Critical","Return now or sell first",IF($J365="Near expiry","Sell first; check the return window",""))))</f>
        <v/>
      </c>
    </row>
    <row r="366" spans="1:13" x14ac:dyDescent="0.25">
      <c r="A366" s="10"/>
      <c r="B366" s="10"/>
      <c r="C366" s="10"/>
      <c r="D366" s="11"/>
      <c r="E366" s="12"/>
      <c r="F366" s="13"/>
      <c r="G366" s="10"/>
      <c r="H366" s="10"/>
      <c r="I366" s="14" t="str">
        <f>IF($D366="","",IF(ISNUMBER($D366),$D366-TODAY(),"Check date"))</f>
        <v/>
      </c>
      <c r="J366" s="15" t="str">
        <f>IF(OR($A366="",$D366=""),"",IF(NOT(ISNUMBER($I366)),"Check date",IF($I366&lt;0,"Expired",IF($I366&lt;=Settings!$B$3,"Critical",IF($I366&lt;=Settings!$B$4,"Near expiry","OK")))))</f>
        <v/>
      </c>
      <c r="K366" s="16" t="str">
        <f>IF(OR($E366="",$F366=""),"",IF(AND(ISNUMBER($E366),ISNUMBER($F366)),$E366*$F366,"Check"))</f>
        <v/>
      </c>
      <c r="L366" s="17" t="str">
        <f>IF(OR($A366="",$D366="",$E366=""),"",IF(NOT(ISNUMBER($D366)),"",IF($D366&lt;TODAY(),"Do not sell",IF(N($E366)&lt;=0,"",COUNTIFS($A$2:$A$501,$A366,$D$2:$D$501,"&lt;"&amp;$D366,$D$2:$D$501,"&gt;="&amp;TODAY(),$E$2:$E$501,"&gt;0")+1))))</f>
        <v/>
      </c>
      <c r="M366" s="15" t="str">
        <f>IF($J366="Check date","Enter the expiry as a date",IF($J366="Expired","Take off the shelf: return or write off",IF($J366="Critical","Return now or sell first",IF($J366="Near expiry","Sell first; check the return window",""))))</f>
        <v/>
      </c>
    </row>
    <row r="367" spans="1:13" x14ac:dyDescent="0.25">
      <c r="A367" s="10"/>
      <c r="B367" s="10"/>
      <c r="C367" s="10"/>
      <c r="D367" s="11"/>
      <c r="E367" s="12"/>
      <c r="F367" s="13"/>
      <c r="G367" s="10"/>
      <c r="H367" s="10"/>
      <c r="I367" s="14" t="str">
        <f>IF($D367="","",IF(ISNUMBER($D367),$D367-TODAY(),"Check date"))</f>
        <v/>
      </c>
      <c r="J367" s="15" t="str">
        <f>IF(OR($A367="",$D367=""),"",IF(NOT(ISNUMBER($I367)),"Check date",IF($I367&lt;0,"Expired",IF($I367&lt;=Settings!$B$3,"Critical",IF($I367&lt;=Settings!$B$4,"Near expiry","OK")))))</f>
        <v/>
      </c>
      <c r="K367" s="16" t="str">
        <f>IF(OR($E367="",$F367=""),"",IF(AND(ISNUMBER($E367),ISNUMBER($F367)),$E367*$F367,"Check"))</f>
        <v/>
      </c>
      <c r="L367" s="17" t="str">
        <f>IF(OR($A367="",$D367="",$E367=""),"",IF(NOT(ISNUMBER($D367)),"",IF($D367&lt;TODAY(),"Do not sell",IF(N($E367)&lt;=0,"",COUNTIFS($A$2:$A$501,$A367,$D$2:$D$501,"&lt;"&amp;$D367,$D$2:$D$501,"&gt;="&amp;TODAY(),$E$2:$E$501,"&gt;0")+1))))</f>
        <v/>
      </c>
      <c r="M367" s="15" t="str">
        <f>IF($J367="Check date","Enter the expiry as a date",IF($J367="Expired","Take off the shelf: return or write off",IF($J367="Critical","Return now or sell first",IF($J367="Near expiry","Sell first; check the return window",""))))</f>
        <v/>
      </c>
    </row>
    <row r="368" spans="1:13" x14ac:dyDescent="0.25">
      <c r="A368" s="10"/>
      <c r="B368" s="10"/>
      <c r="C368" s="10"/>
      <c r="D368" s="11"/>
      <c r="E368" s="12"/>
      <c r="F368" s="13"/>
      <c r="G368" s="10"/>
      <c r="H368" s="10"/>
      <c r="I368" s="14" t="str">
        <f>IF($D368="","",IF(ISNUMBER($D368),$D368-TODAY(),"Check date"))</f>
        <v/>
      </c>
      <c r="J368" s="15" t="str">
        <f>IF(OR($A368="",$D368=""),"",IF(NOT(ISNUMBER($I368)),"Check date",IF($I368&lt;0,"Expired",IF($I368&lt;=Settings!$B$3,"Critical",IF($I368&lt;=Settings!$B$4,"Near expiry","OK")))))</f>
        <v/>
      </c>
      <c r="K368" s="16" t="str">
        <f>IF(OR($E368="",$F368=""),"",IF(AND(ISNUMBER($E368),ISNUMBER($F368)),$E368*$F368,"Check"))</f>
        <v/>
      </c>
      <c r="L368" s="17" t="str">
        <f>IF(OR($A368="",$D368="",$E368=""),"",IF(NOT(ISNUMBER($D368)),"",IF($D368&lt;TODAY(),"Do not sell",IF(N($E368)&lt;=0,"",COUNTIFS($A$2:$A$501,$A368,$D$2:$D$501,"&lt;"&amp;$D368,$D$2:$D$501,"&gt;="&amp;TODAY(),$E$2:$E$501,"&gt;0")+1))))</f>
        <v/>
      </c>
      <c r="M368" s="15" t="str">
        <f>IF($J368="Check date","Enter the expiry as a date",IF($J368="Expired","Take off the shelf: return or write off",IF($J368="Critical","Return now or sell first",IF($J368="Near expiry","Sell first; check the return window",""))))</f>
        <v/>
      </c>
    </row>
    <row r="369" spans="1:13" x14ac:dyDescent="0.25">
      <c r="A369" s="10"/>
      <c r="B369" s="10"/>
      <c r="C369" s="10"/>
      <c r="D369" s="11"/>
      <c r="E369" s="12"/>
      <c r="F369" s="13"/>
      <c r="G369" s="10"/>
      <c r="H369" s="10"/>
      <c r="I369" s="14" t="str">
        <f>IF($D369="","",IF(ISNUMBER($D369),$D369-TODAY(),"Check date"))</f>
        <v/>
      </c>
      <c r="J369" s="15" t="str">
        <f>IF(OR($A369="",$D369=""),"",IF(NOT(ISNUMBER($I369)),"Check date",IF($I369&lt;0,"Expired",IF($I369&lt;=Settings!$B$3,"Critical",IF($I369&lt;=Settings!$B$4,"Near expiry","OK")))))</f>
        <v/>
      </c>
      <c r="K369" s="16" t="str">
        <f>IF(OR($E369="",$F369=""),"",IF(AND(ISNUMBER($E369),ISNUMBER($F369)),$E369*$F369,"Check"))</f>
        <v/>
      </c>
      <c r="L369" s="17" t="str">
        <f>IF(OR($A369="",$D369="",$E369=""),"",IF(NOT(ISNUMBER($D369)),"",IF($D369&lt;TODAY(),"Do not sell",IF(N($E369)&lt;=0,"",COUNTIFS($A$2:$A$501,$A369,$D$2:$D$501,"&lt;"&amp;$D369,$D$2:$D$501,"&gt;="&amp;TODAY(),$E$2:$E$501,"&gt;0")+1))))</f>
        <v/>
      </c>
      <c r="M369" s="15" t="str">
        <f>IF($J369="Check date","Enter the expiry as a date",IF($J369="Expired","Take off the shelf: return or write off",IF($J369="Critical","Return now or sell first",IF($J369="Near expiry","Sell first; check the return window",""))))</f>
        <v/>
      </c>
    </row>
    <row r="370" spans="1:13" x14ac:dyDescent="0.25">
      <c r="A370" s="10"/>
      <c r="B370" s="10"/>
      <c r="C370" s="10"/>
      <c r="D370" s="11"/>
      <c r="E370" s="12"/>
      <c r="F370" s="13"/>
      <c r="G370" s="10"/>
      <c r="H370" s="10"/>
      <c r="I370" s="14" t="str">
        <f>IF($D370="","",IF(ISNUMBER($D370),$D370-TODAY(),"Check date"))</f>
        <v/>
      </c>
      <c r="J370" s="15" t="str">
        <f>IF(OR($A370="",$D370=""),"",IF(NOT(ISNUMBER($I370)),"Check date",IF($I370&lt;0,"Expired",IF($I370&lt;=Settings!$B$3,"Critical",IF($I370&lt;=Settings!$B$4,"Near expiry","OK")))))</f>
        <v/>
      </c>
      <c r="K370" s="16" t="str">
        <f>IF(OR($E370="",$F370=""),"",IF(AND(ISNUMBER($E370),ISNUMBER($F370)),$E370*$F370,"Check"))</f>
        <v/>
      </c>
      <c r="L370" s="17" t="str">
        <f>IF(OR($A370="",$D370="",$E370=""),"",IF(NOT(ISNUMBER($D370)),"",IF($D370&lt;TODAY(),"Do not sell",IF(N($E370)&lt;=0,"",COUNTIFS($A$2:$A$501,$A370,$D$2:$D$501,"&lt;"&amp;$D370,$D$2:$D$501,"&gt;="&amp;TODAY(),$E$2:$E$501,"&gt;0")+1))))</f>
        <v/>
      </c>
      <c r="M370" s="15" t="str">
        <f>IF($J370="Check date","Enter the expiry as a date",IF($J370="Expired","Take off the shelf: return or write off",IF($J370="Critical","Return now or sell first",IF($J370="Near expiry","Sell first; check the return window",""))))</f>
        <v/>
      </c>
    </row>
    <row r="371" spans="1:13" x14ac:dyDescent="0.25">
      <c r="A371" s="10"/>
      <c r="B371" s="10"/>
      <c r="C371" s="10"/>
      <c r="D371" s="11"/>
      <c r="E371" s="12"/>
      <c r="F371" s="13"/>
      <c r="G371" s="10"/>
      <c r="H371" s="10"/>
      <c r="I371" s="14" t="str">
        <f>IF($D371="","",IF(ISNUMBER($D371),$D371-TODAY(),"Check date"))</f>
        <v/>
      </c>
      <c r="J371" s="15" t="str">
        <f>IF(OR($A371="",$D371=""),"",IF(NOT(ISNUMBER($I371)),"Check date",IF($I371&lt;0,"Expired",IF($I371&lt;=Settings!$B$3,"Critical",IF($I371&lt;=Settings!$B$4,"Near expiry","OK")))))</f>
        <v/>
      </c>
      <c r="K371" s="16" t="str">
        <f>IF(OR($E371="",$F371=""),"",IF(AND(ISNUMBER($E371),ISNUMBER($F371)),$E371*$F371,"Check"))</f>
        <v/>
      </c>
      <c r="L371" s="17" t="str">
        <f>IF(OR($A371="",$D371="",$E371=""),"",IF(NOT(ISNUMBER($D371)),"",IF($D371&lt;TODAY(),"Do not sell",IF(N($E371)&lt;=0,"",COUNTIFS($A$2:$A$501,$A371,$D$2:$D$501,"&lt;"&amp;$D371,$D$2:$D$501,"&gt;="&amp;TODAY(),$E$2:$E$501,"&gt;0")+1))))</f>
        <v/>
      </c>
      <c r="M371" s="15" t="str">
        <f>IF($J371="Check date","Enter the expiry as a date",IF($J371="Expired","Take off the shelf: return or write off",IF($J371="Critical","Return now or sell first",IF($J371="Near expiry","Sell first; check the return window",""))))</f>
        <v/>
      </c>
    </row>
    <row r="372" spans="1:13" x14ac:dyDescent="0.25">
      <c r="A372" s="10"/>
      <c r="B372" s="10"/>
      <c r="C372" s="10"/>
      <c r="D372" s="11"/>
      <c r="E372" s="12"/>
      <c r="F372" s="13"/>
      <c r="G372" s="10"/>
      <c r="H372" s="10"/>
      <c r="I372" s="14" t="str">
        <f>IF($D372="","",IF(ISNUMBER($D372),$D372-TODAY(),"Check date"))</f>
        <v/>
      </c>
      <c r="J372" s="15" t="str">
        <f>IF(OR($A372="",$D372=""),"",IF(NOT(ISNUMBER($I372)),"Check date",IF($I372&lt;0,"Expired",IF($I372&lt;=Settings!$B$3,"Critical",IF($I372&lt;=Settings!$B$4,"Near expiry","OK")))))</f>
        <v/>
      </c>
      <c r="K372" s="16" t="str">
        <f>IF(OR($E372="",$F372=""),"",IF(AND(ISNUMBER($E372),ISNUMBER($F372)),$E372*$F372,"Check"))</f>
        <v/>
      </c>
      <c r="L372" s="17" t="str">
        <f>IF(OR($A372="",$D372="",$E372=""),"",IF(NOT(ISNUMBER($D372)),"",IF($D372&lt;TODAY(),"Do not sell",IF(N($E372)&lt;=0,"",COUNTIFS($A$2:$A$501,$A372,$D$2:$D$501,"&lt;"&amp;$D372,$D$2:$D$501,"&gt;="&amp;TODAY(),$E$2:$E$501,"&gt;0")+1))))</f>
        <v/>
      </c>
      <c r="M372" s="15" t="str">
        <f>IF($J372="Check date","Enter the expiry as a date",IF($J372="Expired","Take off the shelf: return or write off",IF($J372="Critical","Return now or sell first",IF($J372="Near expiry","Sell first; check the return window",""))))</f>
        <v/>
      </c>
    </row>
    <row r="373" spans="1:13" x14ac:dyDescent="0.25">
      <c r="A373" s="10"/>
      <c r="B373" s="10"/>
      <c r="C373" s="10"/>
      <c r="D373" s="11"/>
      <c r="E373" s="12"/>
      <c r="F373" s="13"/>
      <c r="G373" s="10"/>
      <c r="H373" s="10"/>
      <c r="I373" s="14" t="str">
        <f>IF($D373="","",IF(ISNUMBER($D373),$D373-TODAY(),"Check date"))</f>
        <v/>
      </c>
      <c r="J373" s="15" t="str">
        <f>IF(OR($A373="",$D373=""),"",IF(NOT(ISNUMBER($I373)),"Check date",IF($I373&lt;0,"Expired",IF($I373&lt;=Settings!$B$3,"Critical",IF($I373&lt;=Settings!$B$4,"Near expiry","OK")))))</f>
        <v/>
      </c>
      <c r="K373" s="16" t="str">
        <f>IF(OR($E373="",$F373=""),"",IF(AND(ISNUMBER($E373),ISNUMBER($F373)),$E373*$F373,"Check"))</f>
        <v/>
      </c>
      <c r="L373" s="17" t="str">
        <f>IF(OR($A373="",$D373="",$E373=""),"",IF(NOT(ISNUMBER($D373)),"",IF($D373&lt;TODAY(),"Do not sell",IF(N($E373)&lt;=0,"",COUNTIFS($A$2:$A$501,$A373,$D$2:$D$501,"&lt;"&amp;$D373,$D$2:$D$501,"&gt;="&amp;TODAY(),$E$2:$E$501,"&gt;0")+1))))</f>
        <v/>
      </c>
      <c r="M373" s="15" t="str">
        <f>IF($J373="Check date","Enter the expiry as a date",IF($J373="Expired","Take off the shelf: return or write off",IF($J373="Critical","Return now or sell first",IF($J373="Near expiry","Sell first; check the return window",""))))</f>
        <v/>
      </c>
    </row>
    <row r="374" spans="1:13" x14ac:dyDescent="0.25">
      <c r="A374" s="10"/>
      <c r="B374" s="10"/>
      <c r="C374" s="10"/>
      <c r="D374" s="11"/>
      <c r="E374" s="12"/>
      <c r="F374" s="13"/>
      <c r="G374" s="10"/>
      <c r="H374" s="10"/>
      <c r="I374" s="14" t="str">
        <f>IF($D374="","",IF(ISNUMBER($D374),$D374-TODAY(),"Check date"))</f>
        <v/>
      </c>
      <c r="J374" s="15" t="str">
        <f>IF(OR($A374="",$D374=""),"",IF(NOT(ISNUMBER($I374)),"Check date",IF($I374&lt;0,"Expired",IF($I374&lt;=Settings!$B$3,"Critical",IF($I374&lt;=Settings!$B$4,"Near expiry","OK")))))</f>
        <v/>
      </c>
      <c r="K374" s="16" t="str">
        <f>IF(OR($E374="",$F374=""),"",IF(AND(ISNUMBER($E374),ISNUMBER($F374)),$E374*$F374,"Check"))</f>
        <v/>
      </c>
      <c r="L374" s="17" t="str">
        <f>IF(OR($A374="",$D374="",$E374=""),"",IF(NOT(ISNUMBER($D374)),"",IF($D374&lt;TODAY(),"Do not sell",IF(N($E374)&lt;=0,"",COUNTIFS($A$2:$A$501,$A374,$D$2:$D$501,"&lt;"&amp;$D374,$D$2:$D$501,"&gt;="&amp;TODAY(),$E$2:$E$501,"&gt;0")+1))))</f>
        <v/>
      </c>
      <c r="M374" s="15" t="str">
        <f>IF($J374="Check date","Enter the expiry as a date",IF($J374="Expired","Take off the shelf: return or write off",IF($J374="Critical","Return now or sell first",IF($J374="Near expiry","Sell first; check the return window",""))))</f>
        <v/>
      </c>
    </row>
    <row r="375" spans="1:13" x14ac:dyDescent="0.25">
      <c r="A375" s="10"/>
      <c r="B375" s="10"/>
      <c r="C375" s="10"/>
      <c r="D375" s="11"/>
      <c r="E375" s="12"/>
      <c r="F375" s="13"/>
      <c r="G375" s="10"/>
      <c r="H375" s="10"/>
      <c r="I375" s="14" t="str">
        <f>IF($D375="","",IF(ISNUMBER($D375),$D375-TODAY(),"Check date"))</f>
        <v/>
      </c>
      <c r="J375" s="15" t="str">
        <f>IF(OR($A375="",$D375=""),"",IF(NOT(ISNUMBER($I375)),"Check date",IF($I375&lt;0,"Expired",IF($I375&lt;=Settings!$B$3,"Critical",IF($I375&lt;=Settings!$B$4,"Near expiry","OK")))))</f>
        <v/>
      </c>
      <c r="K375" s="16" t="str">
        <f>IF(OR($E375="",$F375=""),"",IF(AND(ISNUMBER($E375),ISNUMBER($F375)),$E375*$F375,"Check"))</f>
        <v/>
      </c>
      <c r="L375" s="17" t="str">
        <f>IF(OR($A375="",$D375="",$E375=""),"",IF(NOT(ISNUMBER($D375)),"",IF($D375&lt;TODAY(),"Do not sell",IF(N($E375)&lt;=0,"",COUNTIFS($A$2:$A$501,$A375,$D$2:$D$501,"&lt;"&amp;$D375,$D$2:$D$501,"&gt;="&amp;TODAY(),$E$2:$E$501,"&gt;0")+1))))</f>
        <v/>
      </c>
      <c r="M375" s="15" t="str">
        <f>IF($J375="Check date","Enter the expiry as a date",IF($J375="Expired","Take off the shelf: return or write off",IF($J375="Critical","Return now or sell first",IF($J375="Near expiry","Sell first; check the return window",""))))</f>
        <v/>
      </c>
    </row>
    <row r="376" spans="1:13" x14ac:dyDescent="0.25">
      <c r="A376" s="10"/>
      <c r="B376" s="10"/>
      <c r="C376" s="10"/>
      <c r="D376" s="11"/>
      <c r="E376" s="12"/>
      <c r="F376" s="13"/>
      <c r="G376" s="10"/>
      <c r="H376" s="10"/>
      <c r="I376" s="14" t="str">
        <f>IF($D376="","",IF(ISNUMBER($D376),$D376-TODAY(),"Check date"))</f>
        <v/>
      </c>
      <c r="J376" s="15" t="str">
        <f>IF(OR($A376="",$D376=""),"",IF(NOT(ISNUMBER($I376)),"Check date",IF($I376&lt;0,"Expired",IF($I376&lt;=Settings!$B$3,"Critical",IF($I376&lt;=Settings!$B$4,"Near expiry","OK")))))</f>
        <v/>
      </c>
      <c r="K376" s="16" t="str">
        <f>IF(OR($E376="",$F376=""),"",IF(AND(ISNUMBER($E376),ISNUMBER($F376)),$E376*$F376,"Check"))</f>
        <v/>
      </c>
      <c r="L376" s="17" t="str">
        <f>IF(OR($A376="",$D376="",$E376=""),"",IF(NOT(ISNUMBER($D376)),"",IF($D376&lt;TODAY(),"Do not sell",IF(N($E376)&lt;=0,"",COUNTIFS($A$2:$A$501,$A376,$D$2:$D$501,"&lt;"&amp;$D376,$D$2:$D$501,"&gt;="&amp;TODAY(),$E$2:$E$501,"&gt;0")+1))))</f>
        <v/>
      </c>
      <c r="M376" s="15" t="str">
        <f>IF($J376="Check date","Enter the expiry as a date",IF($J376="Expired","Take off the shelf: return or write off",IF($J376="Critical","Return now or sell first",IF($J376="Near expiry","Sell first; check the return window",""))))</f>
        <v/>
      </c>
    </row>
    <row r="377" spans="1:13" x14ac:dyDescent="0.25">
      <c r="A377" s="10"/>
      <c r="B377" s="10"/>
      <c r="C377" s="10"/>
      <c r="D377" s="11"/>
      <c r="E377" s="12"/>
      <c r="F377" s="13"/>
      <c r="G377" s="10"/>
      <c r="H377" s="10"/>
      <c r="I377" s="14" t="str">
        <f>IF($D377="","",IF(ISNUMBER($D377),$D377-TODAY(),"Check date"))</f>
        <v/>
      </c>
      <c r="J377" s="15" t="str">
        <f>IF(OR($A377="",$D377=""),"",IF(NOT(ISNUMBER($I377)),"Check date",IF($I377&lt;0,"Expired",IF($I377&lt;=Settings!$B$3,"Critical",IF($I377&lt;=Settings!$B$4,"Near expiry","OK")))))</f>
        <v/>
      </c>
      <c r="K377" s="16" t="str">
        <f>IF(OR($E377="",$F377=""),"",IF(AND(ISNUMBER($E377),ISNUMBER($F377)),$E377*$F377,"Check"))</f>
        <v/>
      </c>
      <c r="L377" s="17" t="str">
        <f>IF(OR($A377="",$D377="",$E377=""),"",IF(NOT(ISNUMBER($D377)),"",IF($D377&lt;TODAY(),"Do not sell",IF(N($E377)&lt;=0,"",COUNTIFS($A$2:$A$501,$A377,$D$2:$D$501,"&lt;"&amp;$D377,$D$2:$D$501,"&gt;="&amp;TODAY(),$E$2:$E$501,"&gt;0")+1))))</f>
        <v/>
      </c>
      <c r="M377" s="15" t="str">
        <f>IF($J377="Check date","Enter the expiry as a date",IF($J377="Expired","Take off the shelf: return or write off",IF($J377="Critical","Return now or sell first",IF($J377="Near expiry","Sell first; check the return window",""))))</f>
        <v/>
      </c>
    </row>
    <row r="378" spans="1:13" x14ac:dyDescent="0.25">
      <c r="A378" s="10"/>
      <c r="B378" s="10"/>
      <c r="C378" s="10"/>
      <c r="D378" s="11"/>
      <c r="E378" s="12"/>
      <c r="F378" s="13"/>
      <c r="G378" s="10"/>
      <c r="H378" s="10"/>
      <c r="I378" s="14" t="str">
        <f>IF($D378="","",IF(ISNUMBER($D378),$D378-TODAY(),"Check date"))</f>
        <v/>
      </c>
      <c r="J378" s="15" t="str">
        <f>IF(OR($A378="",$D378=""),"",IF(NOT(ISNUMBER($I378)),"Check date",IF($I378&lt;0,"Expired",IF($I378&lt;=Settings!$B$3,"Critical",IF($I378&lt;=Settings!$B$4,"Near expiry","OK")))))</f>
        <v/>
      </c>
      <c r="K378" s="16" t="str">
        <f>IF(OR($E378="",$F378=""),"",IF(AND(ISNUMBER($E378),ISNUMBER($F378)),$E378*$F378,"Check"))</f>
        <v/>
      </c>
      <c r="L378" s="17" t="str">
        <f>IF(OR($A378="",$D378="",$E378=""),"",IF(NOT(ISNUMBER($D378)),"",IF($D378&lt;TODAY(),"Do not sell",IF(N($E378)&lt;=0,"",COUNTIFS($A$2:$A$501,$A378,$D$2:$D$501,"&lt;"&amp;$D378,$D$2:$D$501,"&gt;="&amp;TODAY(),$E$2:$E$501,"&gt;0")+1))))</f>
        <v/>
      </c>
      <c r="M378" s="15" t="str">
        <f>IF($J378="Check date","Enter the expiry as a date",IF($J378="Expired","Take off the shelf: return or write off",IF($J378="Critical","Return now or sell first",IF($J378="Near expiry","Sell first; check the return window",""))))</f>
        <v/>
      </c>
    </row>
    <row r="379" spans="1:13" x14ac:dyDescent="0.25">
      <c r="A379" s="10"/>
      <c r="B379" s="10"/>
      <c r="C379" s="10"/>
      <c r="D379" s="11"/>
      <c r="E379" s="12"/>
      <c r="F379" s="13"/>
      <c r="G379" s="10"/>
      <c r="H379" s="10"/>
      <c r="I379" s="14" t="str">
        <f>IF($D379="","",IF(ISNUMBER($D379),$D379-TODAY(),"Check date"))</f>
        <v/>
      </c>
      <c r="J379" s="15" t="str">
        <f>IF(OR($A379="",$D379=""),"",IF(NOT(ISNUMBER($I379)),"Check date",IF($I379&lt;0,"Expired",IF($I379&lt;=Settings!$B$3,"Critical",IF($I379&lt;=Settings!$B$4,"Near expiry","OK")))))</f>
        <v/>
      </c>
      <c r="K379" s="16" t="str">
        <f>IF(OR($E379="",$F379=""),"",IF(AND(ISNUMBER($E379),ISNUMBER($F379)),$E379*$F379,"Check"))</f>
        <v/>
      </c>
      <c r="L379" s="17" t="str">
        <f>IF(OR($A379="",$D379="",$E379=""),"",IF(NOT(ISNUMBER($D379)),"",IF($D379&lt;TODAY(),"Do not sell",IF(N($E379)&lt;=0,"",COUNTIFS($A$2:$A$501,$A379,$D$2:$D$501,"&lt;"&amp;$D379,$D$2:$D$501,"&gt;="&amp;TODAY(),$E$2:$E$501,"&gt;0")+1))))</f>
        <v/>
      </c>
      <c r="M379" s="15" t="str">
        <f>IF($J379="Check date","Enter the expiry as a date",IF($J379="Expired","Take off the shelf: return or write off",IF($J379="Critical","Return now or sell first",IF($J379="Near expiry","Sell first; check the return window",""))))</f>
        <v/>
      </c>
    </row>
    <row r="380" spans="1:13" x14ac:dyDescent="0.25">
      <c r="A380" s="10"/>
      <c r="B380" s="10"/>
      <c r="C380" s="10"/>
      <c r="D380" s="11"/>
      <c r="E380" s="12"/>
      <c r="F380" s="13"/>
      <c r="G380" s="10"/>
      <c r="H380" s="10"/>
      <c r="I380" s="14" t="str">
        <f>IF($D380="","",IF(ISNUMBER($D380),$D380-TODAY(),"Check date"))</f>
        <v/>
      </c>
      <c r="J380" s="15" t="str">
        <f>IF(OR($A380="",$D380=""),"",IF(NOT(ISNUMBER($I380)),"Check date",IF($I380&lt;0,"Expired",IF($I380&lt;=Settings!$B$3,"Critical",IF($I380&lt;=Settings!$B$4,"Near expiry","OK")))))</f>
        <v/>
      </c>
      <c r="K380" s="16" t="str">
        <f>IF(OR($E380="",$F380=""),"",IF(AND(ISNUMBER($E380),ISNUMBER($F380)),$E380*$F380,"Check"))</f>
        <v/>
      </c>
      <c r="L380" s="17" t="str">
        <f>IF(OR($A380="",$D380="",$E380=""),"",IF(NOT(ISNUMBER($D380)),"",IF($D380&lt;TODAY(),"Do not sell",IF(N($E380)&lt;=0,"",COUNTIFS($A$2:$A$501,$A380,$D$2:$D$501,"&lt;"&amp;$D380,$D$2:$D$501,"&gt;="&amp;TODAY(),$E$2:$E$501,"&gt;0")+1))))</f>
        <v/>
      </c>
      <c r="M380" s="15" t="str">
        <f>IF($J380="Check date","Enter the expiry as a date",IF($J380="Expired","Take off the shelf: return or write off",IF($J380="Critical","Return now or sell first",IF($J380="Near expiry","Sell first; check the return window",""))))</f>
        <v/>
      </c>
    </row>
    <row r="381" spans="1:13" x14ac:dyDescent="0.25">
      <c r="A381" s="10"/>
      <c r="B381" s="10"/>
      <c r="C381" s="10"/>
      <c r="D381" s="11"/>
      <c r="E381" s="12"/>
      <c r="F381" s="13"/>
      <c r="G381" s="10"/>
      <c r="H381" s="10"/>
      <c r="I381" s="14" t="str">
        <f>IF($D381="","",IF(ISNUMBER($D381),$D381-TODAY(),"Check date"))</f>
        <v/>
      </c>
      <c r="J381" s="15" t="str">
        <f>IF(OR($A381="",$D381=""),"",IF(NOT(ISNUMBER($I381)),"Check date",IF($I381&lt;0,"Expired",IF($I381&lt;=Settings!$B$3,"Critical",IF($I381&lt;=Settings!$B$4,"Near expiry","OK")))))</f>
        <v/>
      </c>
      <c r="K381" s="16" t="str">
        <f>IF(OR($E381="",$F381=""),"",IF(AND(ISNUMBER($E381),ISNUMBER($F381)),$E381*$F381,"Check"))</f>
        <v/>
      </c>
      <c r="L381" s="17" t="str">
        <f>IF(OR($A381="",$D381="",$E381=""),"",IF(NOT(ISNUMBER($D381)),"",IF($D381&lt;TODAY(),"Do not sell",IF(N($E381)&lt;=0,"",COUNTIFS($A$2:$A$501,$A381,$D$2:$D$501,"&lt;"&amp;$D381,$D$2:$D$501,"&gt;="&amp;TODAY(),$E$2:$E$501,"&gt;0")+1))))</f>
        <v/>
      </c>
      <c r="M381" s="15" t="str">
        <f>IF($J381="Check date","Enter the expiry as a date",IF($J381="Expired","Take off the shelf: return or write off",IF($J381="Critical","Return now or sell first",IF($J381="Near expiry","Sell first; check the return window",""))))</f>
        <v/>
      </c>
    </row>
    <row r="382" spans="1:13" x14ac:dyDescent="0.25">
      <c r="A382" s="10"/>
      <c r="B382" s="10"/>
      <c r="C382" s="10"/>
      <c r="D382" s="11"/>
      <c r="E382" s="12"/>
      <c r="F382" s="13"/>
      <c r="G382" s="10"/>
      <c r="H382" s="10"/>
      <c r="I382" s="14" t="str">
        <f>IF($D382="","",IF(ISNUMBER($D382),$D382-TODAY(),"Check date"))</f>
        <v/>
      </c>
      <c r="J382" s="15" t="str">
        <f>IF(OR($A382="",$D382=""),"",IF(NOT(ISNUMBER($I382)),"Check date",IF($I382&lt;0,"Expired",IF($I382&lt;=Settings!$B$3,"Critical",IF($I382&lt;=Settings!$B$4,"Near expiry","OK")))))</f>
        <v/>
      </c>
      <c r="K382" s="16" t="str">
        <f>IF(OR($E382="",$F382=""),"",IF(AND(ISNUMBER($E382),ISNUMBER($F382)),$E382*$F382,"Check"))</f>
        <v/>
      </c>
      <c r="L382" s="17" t="str">
        <f>IF(OR($A382="",$D382="",$E382=""),"",IF(NOT(ISNUMBER($D382)),"",IF($D382&lt;TODAY(),"Do not sell",IF(N($E382)&lt;=0,"",COUNTIFS($A$2:$A$501,$A382,$D$2:$D$501,"&lt;"&amp;$D382,$D$2:$D$501,"&gt;="&amp;TODAY(),$E$2:$E$501,"&gt;0")+1))))</f>
        <v/>
      </c>
      <c r="M382" s="15" t="str">
        <f>IF($J382="Check date","Enter the expiry as a date",IF($J382="Expired","Take off the shelf: return or write off",IF($J382="Critical","Return now or sell first",IF($J382="Near expiry","Sell first; check the return window",""))))</f>
        <v/>
      </c>
    </row>
    <row r="383" spans="1:13" x14ac:dyDescent="0.25">
      <c r="A383" s="10"/>
      <c r="B383" s="10"/>
      <c r="C383" s="10"/>
      <c r="D383" s="11"/>
      <c r="E383" s="12"/>
      <c r="F383" s="13"/>
      <c r="G383" s="10"/>
      <c r="H383" s="10"/>
      <c r="I383" s="14" t="str">
        <f>IF($D383="","",IF(ISNUMBER($D383),$D383-TODAY(),"Check date"))</f>
        <v/>
      </c>
      <c r="J383" s="15" t="str">
        <f>IF(OR($A383="",$D383=""),"",IF(NOT(ISNUMBER($I383)),"Check date",IF($I383&lt;0,"Expired",IF($I383&lt;=Settings!$B$3,"Critical",IF($I383&lt;=Settings!$B$4,"Near expiry","OK")))))</f>
        <v/>
      </c>
      <c r="K383" s="16" t="str">
        <f>IF(OR($E383="",$F383=""),"",IF(AND(ISNUMBER($E383),ISNUMBER($F383)),$E383*$F383,"Check"))</f>
        <v/>
      </c>
      <c r="L383" s="17" t="str">
        <f>IF(OR($A383="",$D383="",$E383=""),"",IF(NOT(ISNUMBER($D383)),"",IF($D383&lt;TODAY(),"Do not sell",IF(N($E383)&lt;=0,"",COUNTIFS($A$2:$A$501,$A383,$D$2:$D$501,"&lt;"&amp;$D383,$D$2:$D$501,"&gt;="&amp;TODAY(),$E$2:$E$501,"&gt;0")+1))))</f>
        <v/>
      </c>
      <c r="M383" s="15" t="str">
        <f>IF($J383="Check date","Enter the expiry as a date",IF($J383="Expired","Take off the shelf: return or write off",IF($J383="Critical","Return now or sell first",IF($J383="Near expiry","Sell first; check the return window",""))))</f>
        <v/>
      </c>
    </row>
    <row r="384" spans="1:13" x14ac:dyDescent="0.25">
      <c r="A384" s="10"/>
      <c r="B384" s="10"/>
      <c r="C384" s="10"/>
      <c r="D384" s="11"/>
      <c r="E384" s="12"/>
      <c r="F384" s="13"/>
      <c r="G384" s="10"/>
      <c r="H384" s="10"/>
      <c r="I384" s="14" t="str">
        <f>IF($D384="","",IF(ISNUMBER($D384),$D384-TODAY(),"Check date"))</f>
        <v/>
      </c>
      <c r="J384" s="15" t="str">
        <f>IF(OR($A384="",$D384=""),"",IF(NOT(ISNUMBER($I384)),"Check date",IF($I384&lt;0,"Expired",IF($I384&lt;=Settings!$B$3,"Critical",IF($I384&lt;=Settings!$B$4,"Near expiry","OK")))))</f>
        <v/>
      </c>
      <c r="K384" s="16" t="str">
        <f>IF(OR($E384="",$F384=""),"",IF(AND(ISNUMBER($E384),ISNUMBER($F384)),$E384*$F384,"Check"))</f>
        <v/>
      </c>
      <c r="L384" s="17" t="str">
        <f>IF(OR($A384="",$D384="",$E384=""),"",IF(NOT(ISNUMBER($D384)),"",IF($D384&lt;TODAY(),"Do not sell",IF(N($E384)&lt;=0,"",COUNTIFS($A$2:$A$501,$A384,$D$2:$D$501,"&lt;"&amp;$D384,$D$2:$D$501,"&gt;="&amp;TODAY(),$E$2:$E$501,"&gt;0")+1))))</f>
        <v/>
      </c>
      <c r="M384" s="15" t="str">
        <f>IF($J384="Check date","Enter the expiry as a date",IF($J384="Expired","Take off the shelf: return or write off",IF($J384="Critical","Return now or sell first",IF($J384="Near expiry","Sell first; check the return window",""))))</f>
        <v/>
      </c>
    </row>
    <row r="385" spans="1:13" x14ac:dyDescent="0.25">
      <c r="A385" s="10"/>
      <c r="B385" s="10"/>
      <c r="C385" s="10"/>
      <c r="D385" s="11"/>
      <c r="E385" s="12"/>
      <c r="F385" s="13"/>
      <c r="G385" s="10"/>
      <c r="H385" s="10"/>
      <c r="I385" s="14" t="str">
        <f>IF($D385="","",IF(ISNUMBER($D385),$D385-TODAY(),"Check date"))</f>
        <v/>
      </c>
      <c r="J385" s="15" t="str">
        <f>IF(OR($A385="",$D385=""),"",IF(NOT(ISNUMBER($I385)),"Check date",IF($I385&lt;0,"Expired",IF($I385&lt;=Settings!$B$3,"Critical",IF($I385&lt;=Settings!$B$4,"Near expiry","OK")))))</f>
        <v/>
      </c>
      <c r="K385" s="16" t="str">
        <f>IF(OR($E385="",$F385=""),"",IF(AND(ISNUMBER($E385),ISNUMBER($F385)),$E385*$F385,"Check"))</f>
        <v/>
      </c>
      <c r="L385" s="17" t="str">
        <f>IF(OR($A385="",$D385="",$E385=""),"",IF(NOT(ISNUMBER($D385)),"",IF($D385&lt;TODAY(),"Do not sell",IF(N($E385)&lt;=0,"",COUNTIFS($A$2:$A$501,$A385,$D$2:$D$501,"&lt;"&amp;$D385,$D$2:$D$501,"&gt;="&amp;TODAY(),$E$2:$E$501,"&gt;0")+1))))</f>
        <v/>
      </c>
      <c r="M385" s="15" t="str">
        <f>IF($J385="Check date","Enter the expiry as a date",IF($J385="Expired","Take off the shelf: return or write off",IF($J385="Critical","Return now or sell first",IF($J385="Near expiry","Sell first; check the return window",""))))</f>
        <v/>
      </c>
    </row>
    <row r="386" spans="1:13" x14ac:dyDescent="0.25">
      <c r="A386" s="10"/>
      <c r="B386" s="10"/>
      <c r="C386" s="10"/>
      <c r="D386" s="11"/>
      <c r="E386" s="12"/>
      <c r="F386" s="13"/>
      <c r="G386" s="10"/>
      <c r="H386" s="10"/>
      <c r="I386" s="14" t="str">
        <f>IF($D386="","",IF(ISNUMBER($D386),$D386-TODAY(),"Check date"))</f>
        <v/>
      </c>
      <c r="J386" s="15" t="str">
        <f>IF(OR($A386="",$D386=""),"",IF(NOT(ISNUMBER($I386)),"Check date",IF($I386&lt;0,"Expired",IF($I386&lt;=Settings!$B$3,"Critical",IF($I386&lt;=Settings!$B$4,"Near expiry","OK")))))</f>
        <v/>
      </c>
      <c r="K386" s="16" t="str">
        <f>IF(OR($E386="",$F386=""),"",IF(AND(ISNUMBER($E386),ISNUMBER($F386)),$E386*$F386,"Check"))</f>
        <v/>
      </c>
      <c r="L386" s="17" t="str">
        <f>IF(OR($A386="",$D386="",$E386=""),"",IF(NOT(ISNUMBER($D386)),"",IF($D386&lt;TODAY(),"Do not sell",IF(N($E386)&lt;=0,"",COUNTIFS($A$2:$A$501,$A386,$D$2:$D$501,"&lt;"&amp;$D386,$D$2:$D$501,"&gt;="&amp;TODAY(),$E$2:$E$501,"&gt;0")+1))))</f>
        <v/>
      </c>
      <c r="M386" s="15" t="str">
        <f>IF($J386="Check date","Enter the expiry as a date",IF($J386="Expired","Take off the shelf: return or write off",IF($J386="Critical","Return now or sell first",IF($J386="Near expiry","Sell first; check the return window",""))))</f>
        <v/>
      </c>
    </row>
    <row r="387" spans="1:13" x14ac:dyDescent="0.25">
      <c r="A387" s="10"/>
      <c r="B387" s="10"/>
      <c r="C387" s="10"/>
      <c r="D387" s="11"/>
      <c r="E387" s="12"/>
      <c r="F387" s="13"/>
      <c r="G387" s="10"/>
      <c r="H387" s="10"/>
      <c r="I387" s="14" t="str">
        <f>IF($D387="","",IF(ISNUMBER($D387),$D387-TODAY(),"Check date"))</f>
        <v/>
      </c>
      <c r="J387" s="15" t="str">
        <f>IF(OR($A387="",$D387=""),"",IF(NOT(ISNUMBER($I387)),"Check date",IF($I387&lt;0,"Expired",IF($I387&lt;=Settings!$B$3,"Critical",IF($I387&lt;=Settings!$B$4,"Near expiry","OK")))))</f>
        <v/>
      </c>
      <c r="K387" s="16" t="str">
        <f>IF(OR($E387="",$F387=""),"",IF(AND(ISNUMBER($E387),ISNUMBER($F387)),$E387*$F387,"Check"))</f>
        <v/>
      </c>
      <c r="L387" s="17" t="str">
        <f>IF(OR($A387="",$D387="",$E387=""),"",IF(NOT(ISNUMBER($D387)),"",IF($D387&lt;TODAY(),"Do not sell",IF(N($E387)&lt;=0,"",COUNTIFS($A$2:$A$501,$A387,$D$2:$D$501,"&lt;"&amp;$D387,$D$2:$D$501,"&gt;="&amp;TODAY(),$E$2:$E$501,"&gt;0")+1))))</f>
        <v/>
      </c>
      <c r="M387" s="15" t="str">
        <f>IF($J387="Check date","Enter the expiry as a date",IF($J387="Expired","Take off the shelf: return or write off",IF($J387="Critical","Return now or sell first",IF($J387="Near expiry","Sell first; check the return window",""))))</f>
        <v/>
      </c>
    </row>
    <row r="388" spans="1:13" x14ac:dyDescent="0.25">
      <c r="A388" s="10"/>
      <c r="B388" s="10"/>
      <c r="C388" s="10"/>
      <c r="D388" s="11"/>
      <c r="E388" s="12"/>
      <c r="F388" s="13"/>
      <c r="G388" s="10"/>
      <c r="H388" s="10"/>
      <c r="I388" s="14" t="str">
        <f>IF($D388="","",IF(ISNUMBER($D388),$D388-TODAY(),"Check date"))</f>
        <v/>
      </c>
      <c r="J388" s="15" t="str">
        <f>IF(OR($A388="",$D388=""),"",IF(NOT(ISNUMBER($I388)),"Check date",IF($I388&lt;0,"Expired",IF($I388&lt;=Settings!$B$3,"Critical",IF($I388&lt;=Settings!$B$4,"Near expiry","OK")))))</f>
        <v/>
      </c>
      <c r="K388" s="16" t="str">
        <f>IF(OR($E388="",$F388=""),"",IF(AND(ISNUMBER($E388),ISNUMBER($F388)),$E388*$F388,"Check"))</f>
        <v/>
      </c>
      <c r="L388" s="17" t="str">
        <f>IF(OR($A388="",$D388="",$E388=""),"",IF(NOT(ISNUMBER($D388)),"",IF($D388&lt;TODAY(),"Do not sell",IF(N($E388)&lt;=0,"",COUNTIFS($A$2:$A$501,$A388,$D$2:$D$501,"&lt;"&amp;$D388,$D$2:$D$501,"&gt;="&amp;TODAY(),$E$2:$E$501,"&gt;0")+1))))</f>
        <v/>
      </c>
      <c r="M388" s="15" t="str">
        <f>IF($J388="Check date","Enter the expiry as a date",IF($J388="Expired","Take off the shelf: return or write off",IF($J388="Critical","Return now or sell first",IF($J388="Near expiry","Sell first; check the return window",""))))</f>
        <v/>
      </c>
    </row>
    <row r="389" spans="1:13" x14ac:dyDescent="0.25">
      <c r="A389" s="10"/>
      <c r="B389" s="10"/>
      <c r="C389" s="10"/>
      <c r="D389" s="11"/>
      <c r="E389" s="12"/>
      <c r="F389" s="13"/>
      <c r="G389" s="10"/>
      <c r="H389" s="10"/>
      <c r="I389" s="14" t="str">
        <f>IF($D389="","",IF(ISNUMBER($D389),$D389-TODAY(),"Check date"))</f>
        <v/>
      </c>
      <c r="J389" s="15" t="str">
        <f>IF(OR($A389="",$D389=""),"",IF(NOT(ISNUMBER($I389)),"Check date",IF($I389&lt;0,"Expired",IF($I389&lt;=Settings!$B$3,"Critical",IF($I389&lt;=Settings!$B$4,"Near expiry","OK")))))</f>
        <v/>
      </c>
      <c r="K389" s="16" t="str">
        <f>IF(OR($E389="",$F389=""),"",IF(AND(ISNUMBER($E389),ISNUMBER($F389)),$E389*$F389,"Check"))</f>
        <v/>
      </c>
      <c r="L389" s="17" t="str">
        <f>IF(OR($A389="",$D389="",$E389=""),"",IF(NOT(ISNUMBER($D389)),"",IF($D389&lt;TODAY(),"Do not sell",IF(N($E389)&lt;=0,"",COUNTIFS($A$2:$A$501,$A389,$D$2:$D$501,"&lt;"&amp;$D389,$D$2:$D$501,"&gt;="&amp;TODAY(),$E$2:$E$501,"&gt;0")+1))))</f>
        <v/>
      </c>
      <c r="M389" s="15" t="str">
        <f>IF($J389="Check date","Enter the expiry as a date",IF($J389="Expired","Take off the shelf: return or write off",IF($J389="Critical","Return now or sell first",IF($J389="Near expiry","Sell first; check the return window",""))))</f>
        <v/>
      </c>
    </row>
    <row r="390" spans="1:13" x14ac:dyDescent="0.25">
      <c r="A390" s="10"/>
      <c r="B390" s="10"/>
      <c r="C390" s="10"/>
      <c r="D390" s="11"/>
      <c r="E390" s="12"/>
      <c r="F390" s="13"/>
      <c r="G390" s="10"/>
      <c r="H390" s="10"/>
      <c r="I390" s="14" t="str">
        <f>IF($D390="","",IF(ISNUMBER($D390),$D390-TODAY(),"Check date"))</f>
        <v/>
      </c>
      <c r="J390" s="15" t="str">
        <f>IF(OR($A390="",$D390=""),"",IF(NOT(ISNUMBER($I390)),"Check date",IF($I390&lt;0,"Expired",IF($I390&lt;=Settings!$B$3,"Critical",IF($I390&lt;=Settings!$B$4,"Near expiry","OK")))))</f>
        <v/>
      </c>
      <c r="K390" s="16" t="str">
        <f>IF(OR($E390="",$F390=""),"",IF(AND(ISNUMBER($E390),ISNUMBER($F390)),$E390*$F390,"Check"))</f>
        <v/>
      </c>
      <c r="L390" s="17" t="str">
        <f>IF(OR($A390="",$D390="",$E390=""),"",IF(NOT(ISNUMBER($D390)),"",IF($D390&lt;TODAY(),"Do not sell",IF(N($E390)&lt;=0,"",COUNTIFS($A$2:$A$501,$A390,$D$2:$D$501,"&lt;"&amp;$D390,$D$2:$D$501,"&gt;="&amp;TODAY(),$E$2:$E$501,"&gt;0")+1))))</f>
        <v/>
      </c>
      <c r="M390" s="15" t="str">
        <f>IF($J390="Check date","Enter the expiry as a date",IF($J390="Expired","Take off the shelf: return or write off",IF($J390="Critical","Return now or sell first",IF($J390="Near expiry","Sell first; check the return window",""))))</f>
        <v/>
      </c>
    </row>
    <row r="391" spans="1:13" x14ac:dyDescent="0.25">
      <c r="A391" s="10"/>
      <c r="B391" s="10"/>
      <c r="C391" s="10"/>
      <c r="D391" s="11"/>
      <c r="E391" s="12"/>
      <c r="F391" s="13"/>
      <c r="G391" s="10"/>
      <c r="H391" s="10"/>
      <c r="I391" s="14" t="str">
        <f>IF($D391="","",IF(ISNUMBER($D391),$D391-TODAY(),"Check date"))</f>
        <v/>
      </c>
      <c r="J391" s="15" t="str">
        <f>IF(OR($A391="",$D391=""),"",IF(NOT(ISNUMBER($I391)),"Check date",IF($I391&lt;0,"Expired",IF($I391&lt;=Settings!$B$3,"Critical",IF($I391&lt;=Settings!$B$4,"Near expiry","OK")))))</f>
        <v/>
      </c>
      <c r="K391" s="16" t="str">
        <f>IF(OR($E391="",$F391=""),"",IF(AND(ISNUMBER($E391),ISNUMBER($F391)),$E391*$F391,"Check"))</f>
        <v/>
      </c>
      <c r="L391" s="17" t="str">
        <f>IF(OR($A391="",$D391="",$E391=""),"",IF(NOT(ISNUMBER($D391)),"",IF($D391&lt;TODAY(),"Do not sell",IF(N($E391)&lt;=0,"",COUNTIFS($A$2:$A$501,$A391,$D$2:$D$501,"&lt;"&amp;$D391,$D$2:$D$501,"&gt;="&amp;TODAY(),$E$2:$E$501,"&gt;0")+1))))</f>
        <v/>
      </c>
      <c r="M391" s="15" t="str">
        <f>IF($J391="Check date","Enter the expiry as a date",IF($J391="Expired","Take off the shelf: return or write off",IF($J391="Critical","Return now or sell first",IF($J391="Near expiry","Sell first; check the return window",""))))</f>
        <v/>
      </c>
    </row>
    <row r="392" spans="1:13" x14ac:dyDescent="0.25">
      <c r="A392" s="10"/>
      <c r="B392" s="10"/>
      <c r="C392" s="10"/>
      <c r="D392" s="11"/>
      <c r="E392" s="12"/>
      <c r="F392" s="13"/>
      <c r="G392" s="10"/>
      <c r="H392" s="10"/>
      <c r="I392" s="14" t="str">
        <f>IF($D392="","",IF(ISNUMBER($D392),$D392-TODAY(),"Check date"))</f>
        <v/>
      </c>
      <c r="J392" s="15" t="str">
        <f>IF(OR($A392="",$D392=""),"",IF(NOT(ISNUMBER($I392)),"Check date",IF($I392&lt;0,"Expired",IF($I392&lt;=Settings!$B$3,"Critical",IF($I392&lt;=Settings!$B$4,"Near expiry","OK")))))</f>
        <v/>
      </c>
      <c r="K392" s="16" t="str">
        <f>IF(OR($E392="",$F392=""),"",IF(AND(ISNUMBER($E392),ISNUMBER($F392)),$E392*$F392,"Check"))</f>
        <v/>
      </c>
      <c r="L392" s="17" t="str">
        <f>IF(OR($A392="",$D392="",$E392=""),"",IF(NOT(ISNUMBER($D392)),"",IF($D392&lt;TODAY(),"Do not sell",IF(N($E392)&lt;=0,"",COUNTIFS($A$2:$A$501,$A392,$D$2:$D$501,"&lt;"&amp;$D392,$D$2:$D$501,"&gt;="&amp;TODAY(),$E$2:$E$501,"&gt;0")+1))))</f>
        <v/>
      </c>
      <c r="M392" s="15" t="str">
        <f>IF($J392="Check date","Enter the expiry as a date",IF($J392="Expired","Take off the shelf: return or write off",IF($J392="Critical","Return now or sell first",IF($J392="Near expiry","Sell first; check the return window",""))))</f>
        <v/>
      </c>
    </row>
    <row r="393" spans="1:13" x14ac:dyDescent="0.25">
      <c r="A393" s="10"/>
      <c r="B393" s="10"/>
      <c r="C393" s="10"/>
      <c r="D393" s="11"/>
      <c r="E393" s="12"/>
      <c r="F393" s="13"/>
      <c r="G393" s="10"/>
      <c r="H393" s="10"/>
      <c r="I393" s="14" t="str">
        <f>IF($D393="","",IF(ISNUMBER($D393),$D393-TODAY(),"Check date"))</f>
        <v/>
      </c>
      <c r="J393" s="15" t="str">
        <f>IF(OR($A393="",$D393=""),"",IF(NOT(ISNUMBER($I393)),"Check date",IF($I393&lt;0,"Expired",IF($I393&lt;=Settings!$B$3,"Critical",IF($I393&lt;=Settings!$B$4,"Near expiry","OK")))))</f>
        <v/>
      </c>
      <c r="K393" s="16" t="str">
        <f>IF(OR($E393="",$F393=""),"",IF(AND(ISNUMBER($E393),ISNUMBER($F393)),$E393*$F393,"Check"))</f>
        <v/>
      </c>
      <c r="L393" s="17" t="str">
        <f>IF(OR($A393="",$D393="",$E393=""),"",IF(NOT(ISNUMBER($D393)),"",IF($D393&lt;TODAY(),"Do not sell",IF(N($E393)&lt;=0,"",COUNTIFS($A$2:$A$501,$A393,$D$2:$D$501,"&lt;"&amp;$D393,$D$2:$D$501,"&gt;="&amp;TODAY(),$E$2:$E$501,"&gt;0")+1))))</f>
        <v/>
      </c>
      <c r="M393" s="15" t="str">
        <f>IF($J393="Check date","Enter the expiry as a date",IF($J393="Expired","Take off the shelf: return or write off",IF($J393="Critical","Return now or sell first",IF($J393="Near expiry","Sell first; check the return window",""))))</f>
        <v/>
      </c>
    </row>
    <row r="394" spans="1:13" x14ac:dyDescent="0.25">
      <c r="A394" s="10"/>
      <c r="B394" s="10"/>
      <c r="C394" s="10"/>
      <c r="D394" s="11"/>
      <c r="E394" s="12"/>
      <c r="F394" s="13"/>
      <c r="G394" s="10"/>
      <c r="H394" s="10"/>
      <c r="I394" s="14" t="str">
        <f>IF($D394="","",IF(ISNUMBER($D394),$D394-TODAY(),"Check date"))</f>
        <v/>
      </c>
      <c r="J394" s="15" t="str">
        <f>IF(OR($A394="",$D394=""),"",IF(NOT(ISNUMBER($I394)),"Check date",IF($I394&lt;0,"Expired",IF($I394&lt;=Settings!$B$3,"Critical",IF($I394&lt;=Settings!$B$4,"Near expiry","OK")))))</f>
        <v/>
      </c>
      <c r="K394" s="16" t="str">
        <f>IF(OR($E394="",$F394=""),"",IF(AND(ISNUMBER($E394),ISNUMBER($F394)),$E394*$F394,"Check"))</f>
        <v/>
      </c>
      <c r="L394" s="17" t="str">
        <f>IF(OR($A394="",$D394="",$E394=""),"",IF(NOT(ISNUMBER($D394)),"",IF($D394&lt;TODAY(),"Do not sell",IF(N($E394)&lt;=0,"",COUNTIFS($A$2:$A$501,$A394,$D$2:$D$501,"&lt;"&amp;$D394,$D$2:$D$501,"&gt;="&amp;TODAY(),$E$2:$E$501,"&gt;0")+1))))</f>
        <v/>
      </c>
      <c r="M394" s="15" t="str">
        <f>IF($J394="Check date","Enter the expiry as a date",IF($J394="Expired","Take off the shelf: return or write off",IF($J394="Critical","Return now or sell first",IF($J394="Near expiry","Sell first; check the return window",""))))</f>
        <v/>
      </c>
    </row>
    <row r="395" spans="1:13" x14ac:dyDescent="0.25">
      <c r="A395" s="10"/>
      <c r="B395" s="10"/>
      <c r="C395" s="10"/>
      <c r="D395" s="11"/>
      <c r="E395" s="12"/>
      <c r="F395" s="13"/>
      <c r="G395" s="10"/>
      <c r="H395" s="10"/>
      <c r="I395" s="14" t="str">
        <f>IF($D395="","",IF(ISNUMBER($D395),$D395-TODAY(),"Check date"))</f>
        <v/>
      </c>
      <c r="J395" s="15" t="str">
        <f>IF(OR($A395="",$D395=""),"",IF(NOT(ISNUMBER($I395)),"Check date",IF($I395&lt;0,"Expired",IF($I395&lt;=Settings!$B$3,"Critical",IF($I395&lt;=Settings!$B$4,"Near expiry","OK")))))</f>
        <v/>
      </c>
      <c r="K395" s="16" t="str">
        <f>IF(OR($E395="",$F395=""),"",IF(AND(ISNUMBER($E395),ISNUMBER($F395)),$E395*$F395,"Check"))</f>
        <v/>
      </c>
      <c r="L395" s="17" t="str">
        <f>IF(OR($A395="",$D395="",$E395=""),"",IF(NOT(ISNUMBER($D395)),"",IF($D395&lt;TODAY(),"Do not sell",IF(N($E395)&lt;=0,"",COUNTIFS($A$2:$A$501,$A395,$D$2:$D$501,"&lt;"&amp;$D395,$D$2:$D$501,"&gt;="&amp;TODAY(),$E$2:$E$501,"&gt;0")+1))))</f>
        <v/>
      </c>
      <c r="M395" s="15" t="str">
        <f>IF($J395="Check date","Enter the expiry as a date",IF($J395="Expired","Take off the shelf: return or write off",IF($J395="Critical","Return now or sell first",IF($J395="Near expiry","Sell first; check the return window",""))))</f>
        <v/>
      </c>
    </row>
    <row r="396" spans="1:13" x14ac:dyDescent="0.25">
      <c r="A396" s="10"/>
      <c r="B396" s="10"/>
      <c r="C396" s="10"/>
      <c r="D396" s="11"/>
      <c r="E396" s="12"/>
      <c r="F396" s="13"/>
      <c r="G396" s="10"/>
      <c r="H396" s="10"/>
      <c r="I396" s="14" t="str">
        <f>IF($D396="","",IF(ISNUMBER($D396),$D396-TODAY(),"Check date"))</f>
        <v/>
      </c>
      <c r="J396" s="15" t="str">
        <f>IF(OR($A396="",$D396=""),"",IF(NOT(ISNUMBER($I396)),"Check date",IF($I396&lt;0,"Expired",IF($I396&lt;=Settings!$B$3,"Critical",IF($I396&lt;=Settings!$B$4,"Near expiry","OK")))))</f>
        <v/>
      </c>
      <c r="K396" s="16" t="str">
        <f>IF(OR($E396="",$F396=""),"",IF(AND(ISNUMBER($E396),ISNUMBER($F396)),$E396*$F396,"Check"))</f>
        <v/>
      </c>
      <c r="L396" s="17" t="str">
        <f>IF(OR($A396="",$D396="",$E396=""),"",IF(NOT(ISNUMBER($D396)),"",IF($D396&lt;TODAY(),"Do not sell",IF(N($E396)&lt;=0,"",COUNTIFS($A$2:$A$501,$A396,$D$2:$D$501,"&lt;"&amp;$D396,$D$2:$D$501,"&gt;="&amp;TODAY(),$E$2:$E$501,"&gt;0")+1))))</f>
        <v/>
      </c>
      <c r="M396" s="15" t="str">
        <f>IF($J396="Check date","Enter the expiry as a date",IF($J396="Expired","Take off the shelf: return or write off",IF($J396="Critical","Return now or sell first",IF($J396="Near expiry","Sell first; check the return window",""))))</f>
        <v/>
      </c>
    </row>
    <row r="397" spans="1:13" x14ac:dyDescent="0.25">
      <c r="A397" s="10"/>
      <c r="B397" s="10"/>
      <c r="C397" s="10"/>
      <c r="D397" s="11"/>
      <c r="E397" s="12"/>
      <c r="F397" s="13"/>
      <c r="G397" s="10"/>
      <c r="H397" s="10"/>
      <c r="I397" s="14" t="str">
        <f>IF($D397="","",IF(ISNUMBER($D397),$D397-TODAY(),"Check date"))</f>
        <v/>
      </c>
      <c r="J397" s="15" t="str">
        <f>IF(OR($A397="",$D397=""),"",IF(NOT(ISNUMBER($I397)),"Check date",IF($I397&lt;0,"Expired",IF($I397&lt;=Settings!$B$3,"Critical",IF($I397&lt;=Settings!$B$4,"Near expiry","OK")))))</f>
        <v/>
      </c>
      <c r="K397" s="16" t="str">
        <f>IF(OR($E397="",$F397=""),"",IF(AND(ISNUMBER($E397),ISNUMBER($F397)),$E397*$F397,"Check"))</f>
        <v/>
      </c>
      <c r="L397" s="17" t="str">
        <f>IF(OR($A397="",$D397="",$E397=""),"",IF(NOT(ISNUMBER($D397)),"",IF($D397&lt;TODAY(),"Do not sell",IF(N($E397)&lt;=0,"",COUNTIFS($A$2:$A$501,$A397,$D$2:$D$501,"&lt;"&amp;$D397,$D$2:$D$501,"&gt;="&amp;TODAY(),$E$2:$E$501,"&gt;0")+1))))</f>
        <v/>
      </c>
      <c r="M397" s="15" t="str">
        <f>IF($J397="Check date","Enter the expiry as a date",IF($J397="Expired","Take off the shelf: return or write off",IF($J397="Critical","Return now or sell first",IF($J397="Near expiry","Sell first; check the return window",""))))</f>
        <v/>
      </c>
    </row>
    <row r="398" spans="1:13" x14ac:dyDescent="0.25">
      <c r="A398" s="10"/>
      <c r="B398" s="10"/>
      <c r="C398" s="10"/>
      <c r="D398" s="11"/>
      <c r="E398" s="12"/>
      <c r="F398" s="13"/>
      <c r="G398" s="10"/>
      <c r="H398" s="10"/>
      <c r="I398" s="14" t="str">
        <f>IF($D398="","",IF(ISNUMBER($D398),$D398-TODAY(),"Check date"))</f>
        <v/>
      </c>
      <c r="J398" s="15" t="str">
        <f>IF(OR($A398="",$D398=""),"",IF(NOT(ISNUMBER($I398)),"Check date",IF($I398&lt;0,"Expired",IF($I398&lt;=Settings!$B$3,"Critical",IF($I398&lt;=Settings!$B$4,"Near expiry","OK")))))</f>
        <v/>
      </c>
      <c r="K398" s="16" t="str">
        <f>IF(OR($E398="",$F398=""),"",IF(AND(ISNUMBER($E398),ISNUMBER($F398)),$E398*$F398,"Check"))</f>
        <v/>
      </c>
      <c r="L398" s="17" t="str">
        <f>IF(OR($A398="",$D398="",$E398=""),"",IF(NOT(ISNUMBER($D398)),"",IF($D398&lt;TODAY(),"Do not sell",IF(N($E398)&lt;=0,"",COUNTIFS($A$2:$A$501,$A398,$D$2:$D$501,"&lt;"&amp;$D398,$D$2:$D$501,"&gt;="&amp;TODAY(),$E$2:$E$501,"&gt;0")+1))))</f>
        <v/>
      </c>
      <c r="M398" s="15" t="str">
        <f>IF($J398="Check date","Enter the expiry as a date",IF($J398="Expired","Take off the shelf: return or write off",IF($J398="Critical","Return now or sell first",IF($J398="Near expiry","Sell first; check the return window",""))))</f>
        <v/>
      </c>
    </row>
    <row r="399" spans="1:13" x14ac:dyDescent="0.25">
      <c r="A399" s="10"/>
      <c r="B399" s="10"/>
      <c r="C399" s="10"/>
      <c r="D399" s="11"/>
      <c r="E399" s="12"/>
      <c r="F399" s="13"/>
      <c r="G399" s="10"/>
      <c r="H399" s="10"/>
      <c r="I399" s="14" t="str">
        <f>IF($D399="","",IF(ISNUMBER($D399),$D399-TODAY(),"Check date"))</f>
        <v/>
      </c>
      <c r="J399" s="15" t="str">
        <f>IF(OR($A399="",$D399=""),"",IF(NOT(ISNUMBER($I399)),"Check date",IF($I399&lt;0,"Expired",IF($I399&lt;=Settings!$B$3,"Critical",IF($I399&lt;=Settings!$B$4,"Near expiry","OK")))))</f>
        <v/>
      </c>
      <c r="K399" s="16" t="str">
        <f>IF(OR($E399="",$F399=""),"",IF(AND(ISNUMBER($E399),ISNUMBER($F399)),$E399*$F399,"Check"))</f>
        <v/>
      </c>
      <c r="L399" s="17" t="str">
        <f>IF(OR($A399="",$D399="",$E399=""),"",IF(NOT(ISNUMBER($D399)),"",IF($D399&lt;TODAY(),"Do not sell",IF(N($E399)&lt;=0,"",COUNTIFS($A$2:$A$501,$A399,$D$2:$D$501,"&lt;"&amp;$D399,$D$2:$D$501,"&gt;="&amp;TODAY(),$E$2:$E$501,"&gt;0")+1))))</f>
        <v/>
      </c>
      <c r="M399" s="15" t="str">
        <f>IF($J399="Check date","Enter the expiry as a date",IF($J399="Expired","Take off the shelf: return or write off",IF($J399="Critical","Return now or sell first",IF($J399="Near expiry","Sell first; check the return window",""))))</f>
        <v/>
      </c>
    </row>
    <row r="400" spans="1:13" x14ac:dyDescent="0.25">
      <c r="A400" s="10"/>
      <c r="B400" s="10"/>
      <c r="C400" s="10"/>
      <c r="D400" s="11"/>
      <c r="E400" s="12"/>
      <c r="F400" s="13"/>
      <c r="G400" s="10"/>
      <c r="H400" s="10"/>
      <c r="I400" s="14" t="str">
        <f>IF($D400="","",IF(ISNUMBER($D400),$D400-TODAY(),"Check date"))</f>
        <v/>
      </c>
      <c r="J400" s="15" t="str">
        <f>IF(OR($A400="",$D400=""),"",IF(NOT(ISNUMBER($I400)),"Check date",IF($I400&lt;0,"Expired",IF($I400&lt;=Settings!$B$3,"Critical",IF($I400&lt;=Settings!$B$4,"Near expiry","OK")))))</f>
        <v/>
      </c>
      <c r="K400" s="16" t="str">
        <f>IF(OR($E400="",$F400=""),"",IF(AND(ISNUMBER($E400),ISNUMBER($F400)),$E400*$F400,"Check"))</f>
        <v/>
      </c>
      <c r="L400" s="17" t="str">
        <f>IF(OR($A400="",$D400="",$E400=""),"",IF(NOT(ISNUMBER($D400)),"",IF($D400&lt;TODAY(),"Do not sell",IF(N($E400)&lt;=0,"",COUNTIFS($A$2:$A$501,$A400,$D$2:$D$501,"&lt;"&amp;$D400,$D$2:$D$501,"&gt;="&amp;TODAY(),$E$2:$E$501,"&gt;0")+1))))</f>
        <v/>
      </c>
      <c r="M400" s="15" t="str">
        <f>IF($J400="Check date","Enter the expiry as a date",IF($J400="Expired","Take off the shelf: return or write off",IF($J400="Critical","Return now or sell first",IF($J400="Near expiry","Sell first; check the return window",""))))</f>
        <v/>
      </c>
    </row>
    <row r="401" spans="1:13" x14ac:dyDescent="0.25">
      <c r="A401" s="10"/>
      <c r="B401" s="10"/>
      <c r="C401" s="10"/>
      <c r="D401" s="11"/>
      <c r="E401" s="12"/>
      <c r="F401" s="13"/>
      <c r="G401" s="10"/>
      <c r="H401" s="10"/>
      <c r="I401" s="14" t="str">
        <f>IF($D401="","",IF(ISNUMBER($D401),$D401-TODAY(),"Check date"))</f>
        <v/>
      </c>
      <c r="J401" s="15" t="str">
        <f>IF(OR($A401="",$D401=""),"",IF(NOT(ISNUMBER($I401)),"Check date",IF($I401&lt;0,"Expired",IF($I401&lt;=Settings!$B$3,"Critical",IF($I401&lt;=Settings!$B$4,"Near expiry","OK")))))</f>
        <v/>
      </c>
      <c r="K401" s="16" t="str">
        <f>IF(OR($E401="",$F401=""),"",IF(AND(ISNUMBER($E401),ISNUMBER($F401)),$E401*$F401,"Check"))</f>
        <v/>
      </c>
      <c r="L401" s="17" t="str">
        <f>IF(OR($A401="",$D401="",$E401=""),"",IF(NOT(ISNUMBER($D401)),"",IF($D401&lt;TODAY(),"Do not sell",IF(N($E401)&lt;=0,"",COUNTIFS($A$2:$A$501,$A401,$D$2:$D$501,"&lt;"&amp;$D401,$D$2:$D$501,"&gt;="&amp;TODAY(),$E$2:$E$501,"&gt;0")+1))))</f>
        <v/>
      </c>
      <c r="M401" s="15" t="str">
        <f>IF($J401="Check date","Enter the expiry as a date",IF($J401="Expired","Take off the shelf: return or write off",IF($J401="Critical","Return now or sell first",IF($J401="Near expiry","Sell first; check the return window",""))))</f>
        <v/>
      </c>
    </row>
    <row r="402" spans="1:13" x14ac:dyDescent="0.25">
      <c r="A402" s="10"/>
      <c r="B402" s="10"/>
      <c r="C402" s="10"/>
      <c r="D402" s="11"/>
      <c r="E402" s="12"/>
      <c r="F402" s="13"/>
      <c r="G402" s="10"/>
      <c r="H402" s="10"/>
      <c r="I402" s="14" t="str">
        <f>IF($D402="","",IF(ISNUMBER($D402),$D402-TODAY(),"Check date"))</f>
        <v/>
      </c>
      <c r="J402" s="15" t="str">
        <f>IF(OR($A402="",$D402=""),"",IF(NOT(ISNUMBER($I402)),"Check date",IF($I402&lt;0,"Expired",IF($I402&lt;=Settings!$B$3,"Critical",IF($I402&lt;=Settings!$B$4,"Near expiry","OK")))))</f>
        <v/>
      </c>
      <c r="K402" s="16" t="str">
        <f>IF(OR($E402="",$F402=""),"",IF(AND(ISNUMBER($E402),ISNUMBER($F402)),$E402*$F402,"Check"))</f>
        <v/>
      </c>
      <c r="L402" s="17" t="str">
        <f>IF(OR($A402="",$D402="",$E402=""),"",IF(NOT(ISNUMBER($D402)),"",IF($D402&lt;TODAY(),"Do not sell",IF(N($E402)&lt;=0,"",COUNTIFS($A$2:$A$501,$A402,$D$2:$D$501,"&lt;"&amp;$D402,$D$2:$D$501,"&gt;="&amp;TODAY(),$E$2:$E$501,"&gt;0")+1))))</f>
        <v/>
      </c>
      <c r="M402" s="15" t="str">
        <f>IF($J402="Check date","Enter the expiry as a date",IF($J402="Expired","Take off the shelf: return or write off",IF($J402="Critical","Return now or sell first",IF($J402="Near expiry","Sell first; check the return window",""))))</f>
        <v/>
      </c>
    </row>
    <row r="403" spans="1:13" x14ac:dyDescent="0.25">
      <c r="A403" s="10"/>
      <c r="B403" s="10"/>
      <c r="C403" s="10"/>
      <c r="D403" s="11"/>
      <c r="E403" s="12"/>
      <c r="F403" s="13"/>
      <c r="G403" s="10"/>
      <c r="H403" s="10"/>
      <c r="I403" s="14" t="str">
        <f>IF($D403="","",IF(ISNUMBER($D403),$D403-TODAY(),"Check date"))</f>
        <v/>
      </c>
      <c r="J403" s="15" t="str">
        <f>IF(OR($A403="",$D403=""),"",IF(NOT(ISNUMBER($I403)),"Check date",IF($I403&lt;0,"Expired",IF($I403&lt;=Settings!$B$3,"Critical",IF($I403&lt;=Settings!$B$4,"Near expiry","OK")))))</f>
        <v/>
      </c>
      <c r="K403" s="16" t="str">
        <f>IF(OR($E403="",$F403=""),"",IF(AND(ISNUMBER($E403),ISNUMBER($F403)),$E403*$F403,"Check"))</f>
        <v/>
      </c>
      <c r="L403" s="17" t="str">
        <f>IF(OR($A403="",$D403="",$E403=""),"",IF(NOT(ISNUMBER($D403)),"",IF($D403&lt;TODAY(),"Do not sell",IF(N($E403)&lt;=0,"",COUNTIFS($A$2:$A$501,$A403,$D$2:$D$501,"&lt;"&amp;$D403,$D$2:$D$501,"&gt;="&amp;TODAY(),$E$2:$E$501,"&gt;0")+1))))</f>
        <v/>
      </c>
      <c r="M403" s="15" t="str">
        <f>IF($J403="Check date","Enter the expiry as a date",IF($J403="Expired","Take off the shelf: return or write off",IF($J403="Critical","Return now or sell first",IF($J403="Near expiry","Sell first; check the return window",""))))</f>
        <v/>
      </c>
    </row>
    <row r="404" spans="1:13" x14ac:dyDescent="0.25">
      <c r="A404" s="10"/>
      <c r="B404" s="10"/>
      <c r="C404" s="10"/>
      <c r="D404" s="11"/>
      <c r="E404" s="12"/>
      <c r="F404" s="13"/>
      <c r="G404" s="10"/>
      <c r="H404" s="10"/>
      <c r="I404" s="14" t="str">
        <f>IF($D404="","",IF(ISNUMBER($D404),$D404-TODAY(),"Check date"))</f>
        <v/>
      </c>
      <c r="J404" s="15" t="str">
        <f>IF(OR($A404="",$D404=""),"",IF(NOT(ISNUMBER($I404)),"Check date",IF($I404&lt;0,"Expired",IF($I404&lt;=Settings!$B$3,"Critical",IF($I404&lt;=Settings!$B$4,"Near expiry","OK")))))</f>
        <v/>
      </c>
      <c r="K404" s="16" t="str">
        <f>IF(OR($E404="",$F404=""),"",IF(AND(ISNUMBER($E404),ISNUMBER($F404)),$E404*$F404,"Check"))</f>
        <v/>
      </c>
      <c r="L404" s="17" t="str">
        <f>IF(OR($A404="",$D404="",$E404=""),"",IF(NOT(ISNUMBER($D404)),"",IF($D404&lt;TODAY(),"Do not sell",IF(N($E404)&lt;=0,"",COUNTIFS($A$2:$A$501,$A404,$D$2:$D$501,"&lt;"&amp;$D404,$D$2:$D$501,"&gt;="&amp;TODAY(),$E$2:$E$501,"&gt;0")+1))))</f>
        <v/>
      </c>
      <c r="M404" s="15" t="str">
        <f>IF($J404="Check date","Enter the expiry as a date",IF($J404="Expired","Take off the shelf: return or write off",IF($J404="Critical","Return now or sell first",IF($J404="Near expiry","Sell first; check the return window",""))))</f>
        <v/>
      </c>
    </row>
    <row r="405" spans="1:13" x14ac:dyDescent="0.25">
      <c r="A405" s="10"/>
      <c r="B405" s="10"/>
      <c r="C405" s="10"/>
      <c r="D405" s="11"/>
      <c r="E405" s="12"/>
      <c r="F405" s="13"/>
      <c r="G405" s="10"/>
      <c r="H405" s="10"/>
      <c r="I405" s="14" t="str">
        <f>IF($D405="","",IF(ISNUMBER($D405),$D405-TODAY(),"Check date"))</f>
        <v/>
      </c>
      <c r="J405" s="15" t="str">
        <f>IF(OR($A405="",$D405=""),"",IF(NOT(ISNUMBER($I405)),"Check date",IF($I405&lt;0,"Expired",IF($I405&lt;=Settings!$B$3,"Critical",IF($I405&lt;=Settings!$B$4,"Near expiry","OK")))))</f>
        <v/>
      </c>
      <c r="K405" s="16" t="str">
        <f>IF(OR($E405="",$F405=""),"",IF(AND(ISNUMBER($E405),ISNUMBER($F405)),$E405*$F405,"Check"))</f>
        <v/>
      </c>
      <c r="L405" s="17" t="str">
        <f>IF(OR($A405="",$D405="",$E405=""),"",IF(NOT(ISNUMBER($D405)),"",IF($D405&lt;TODAY(),"Do not sell",IF(N($E405)&lt;=0,"",COUNTIFS($A$2:$A$501,$A405,$D$2:$D$501,"&lt;"&amp;$D405,$D$2:$D$501,"&gt;="&amp;TODAY(),$E$2:$E$501,"&gt;0")+1))))</f>
        <v/>
      </c>
      <c r="M405" s="15" t="str">
        <f>IF($J405="Check date","Enter the expiry as a date",IF($J405="Expired","Take off the shelf: return or write off",IF($J405="Critical","Return now or sell first",IF($J405="Near expiry","Sell first; check the return window",""))))</f>
        <v/>
      </c>
    </row>
    <row r="406" spans="1:13" x14ac:dyDescent="0.25">
      <c r="A406" s="10"/>
      <c r="B406" s="10"/>
      <c r="C406" s="10"/>
      <c r="D406" s="11"/>
      <c r="E406" s="12"/>
      <c r="F406" s="13"/>
      <c r="G406" s="10"/>
      <c r="H406" s="10"/>
      <c r="I406" s="14" t="str">
        <f>IF($D406="","",IF(ISNUMBER($D406),$D406-TODAY(),"Check date"))</f>
        <v/>
      </c>
      <c r="J406" s="15" t="str">
        <f>IF(OR($A406="",$D406=""),"",IF(NOT(ISNUMBER($I406)),"Check date",IF($I406&lt;0,"Expired",IF($I406&lt;=Settings!$B$3,"Critical",IF($I406&lt;=Settings!$B$4,"Near expiry","OK")))))</f>
        <v/>
      </c>
      <c r="K406" s="16" t="str">
        <f>IF(OR($E406="",$F406=""),"",IF(AND(ISNUMBER($E406),ISNUMBER($F406)),$E406*$F406,"Check"))</f>
        <v/>
      </c>
      <c r="L406" s="17" t="str">
        <f>IF(OR($A406="",$D406="",$E406=""),"",IF(NOT(ISNUMBER($D406)),"",IF($D406&lt;TODAY(),"Do not sell",IF(N($E406)&lt;=0,"",COUNTIFS($A$2:$A$501,$A406,$D$2:$D$501,"&lt;"&amp;$D406,$D$2:$D$501,"&gt;="&amp;TODAY(),$E$2:$E$501,"&gt;0")+1))))</f>
        <v/>
      </c>
      <c r="M406" s="15" t="str">
        <f>IF($J406="Check date","Enter the expiry as a date",IF($J406="Expired","Take off the shelf: return or write off",IF($J406="Critical","Return now or sell first",IF($J406="Near expiry","Sell first; check the return window",""))))</f>
        <v/>
      </c>
    </row>
    <row r="407" spans="1:13" x14ac:dyDescent="0.25">
      <c r="A407" s="10"/>
      <c r="B407" s="10"/>
      <c r="C407" s="10"/>
      <c r="D407" s="11"/>
      <c r="E407" s="12"/>
      <c r="F407" s="13"/>
      <c r="G407" s="10"/>
      <c r="H407" s="10"/>
      <c r="I407" s="14" t="str">
        <f>IF($D407="","",IF(ISNUMBER($D407),$D407-TODAY(),"Check date"))</f>
        <v/>
      </c>
      <c r="J407" s="15" t="str">
        <f>IF(OR($A407="",$D407=""),"",IF(NOT(ISNUMBER($I407)),"Check date",IF($I407&lt;0,"Expired",IF($I407&lt;=Settings!$B$3,"Critical",IF($I407&lt;=Settings!$B$4,"Near expiry","OK")))))</f>
        <v/>
      </c>
      <c r="K407" s="16" t="str">
        <f>IF(OR($E407="",$F407=""),"",IF(AND(ISNUMBER($E407),ISNUMBER($F407)),$E407*$F407,"Check"))</f>
        <v/>
      </c>
      <c r="L407" s="17" t="str">
        <f>IF(OR($A407="",$D407="",$E407=""),"",IF(NOT(ISNUMBER($D407)),"",IF($D407&lt;TODAY(),"Do not sell",IF(N($E407)&lt;=0,"",COUNTIFS($A$2:$A$501,$A407,$D$2:$D$501,"&lt;"&amp;$D407,$D$2:$D$501,"&gt;="&amp;TODAY(),$E$2:$E$501,"&gt;0")+1))))</f>
        <v/>
      </c>
      <c r="M407" s="15" t="str">
        <f>IF($J407="Check date","Enter the expiry as a date",IF($J407="Expired","Take off the shelf: return or write off",IF($J407="Critical","Return now or sell first",IF($J407="Near expiry","Sell first; check the return window",""))))</f>
        <v/>
      </c>
    </row>
    <row r="408" spans="1:13" x14ac:dyDescent="0.25">
      <c r="A408" s="10"/>
      <c r="B408" s="10"/>
      <c r="C408" s="10"/>
      <c r="D408" s="11"/>
      <c r="E408" s="12"/>
      <c r="F408" s="13"/>
      <c r="G408" s="10"/>
      <c r="H408" s="10"/>
      <c r="I408" s="14" t="str">
        <f>IF($D408="","",IF(ISNUMBER($D408),$D408-TODAY(),"Check date"))</f>
        <v/>
      </c>
      <c r="J408" s="15" t="str">
        <f>IF(OR($A408="",$D408=""),"",IF(NOT(ISNUMBER($I408)),"Check date",IF($I408&lt;0,"Expired",IF($I408&lt;=Settings!$B$3,"Critical",IF($I408&lt;=Settings!$B$4,"Near expiry","OK")))))</f>
        <v/>
      </c>
      <c r="K408" s="16" t="str">
        <f>IF(OR($E408="",$F408=""),"",IF(AND(ISNUMBER($E408),ISNUMBER($F408)),$E408*$F408,"Check"))</f>
        <v/>
      </c>
      <c r="L408" s="17" t="str">
        <f>IF(OR($A408="",$D408="",$E408=""),"",IF(NOT(ISNUMBER($D408)),"",IF($D408&lt;TODAY(),"Do not sell",IF(N($E408)&lt;=0,"",COUNTIFS($A$2:$A$501,$A408,$D$2:$D$501,"&lt;"&amp;$D408,$D$2:$D$501,"&gt;="&amp;TODAY(),$E$2:$E$501,"&gt;0")+1))))</f>
        <v/>
      </c>
      <c r="M408" s="15" t="str">
        <f>IF($J408="Check date","Enter the expiry as a date",IF($J408="Expired","Take off the shelf: return or write off",IF($J408="Critical","Return now or sell first",IF($J408="Near expiry","Sell first; check the return window",""))))</f>
        <v/>
      </c>
    </row>
    <row r="409" spans="1:13" x14ac:dyDescent="0.25">
      <c r="A409" s="10"/>
      <c r="B409" s="10"/>
      <c r="C409" s="10"/>
      <c r="D409" s="11"/>
      <c r="E409" s="12"/>
      <c r="F409" s="13"/>
      <c r="G409" s="10"/>
      <c r="H409" s="10"/>
      <c r="I409" s="14" t="str">
        <f>IF($D409="","",IF(ISNUMBER($D409),$D409-TODAY(),"Check date"))</f>
        <v/>
      </c>
      <c r="J409" s="15" t="str">
        <f>IF(OR($A409="",$D409=""),"",IF(NOT(ISNUMBER($I409)),"Check date",IF($I409&lt;0,"Expired",IF($I409&lt;=Settings!$B$3,"Critical",IF($I409&lt;=Settings!$B$4,"Near expiry","OK")))))</f>
        <v/>
      </c>
      <c r="K409" s="16" t="str">
        <f>IF(OR($E409="",$F409=""),"",IF(AND(ISNUMBER($E409),ISNUMBER($F409)),$E409*$F409,"Check"))</f>
        <v/>
      </c>
      <c r="L409" s="17" t="str">
        <f>IF(OR($A409="",$D409="",$E409=""),"",IF(NOT(ISNUMBER($D409)),"",IF($D409&lt;TODAY(),"Do not sell",IF(N($E409)&lt;=0,"",COUNTIFS($A$2:$A$501,$A409,$D$2:$D$501,"&lt;"&amp;$D409,$D$2:$D$501,"&gt;="&amp;TODAY(),$E$2:$E$501,"&gt;0")+1))))</f>
        <v/>
      </c>
      <c r="M409" s="15" t="str">
        <f>IF($J409="Check date","Enter the expiry as a date",IF($J409="Expired","Take off the shelf: return or write off",IF($J409="Critical","Return now or sell first",IF($J409="Near expiry","Sell first; check the return window",""))))</f>
        <v/>
      </c>
    </row>
    <row r="410" spans="1:13" x14ac:dyDescent="0.25">
      <c r="A410" s="10"/>
      <c r="B410" s="10"/>
      <c r="C410" s="10"/>
      <c r="D410" s="11"/>
      <c r="E410" s="12"/>
      <c r="F410" s="13"/>
      <c r="G410" s="10"/>
      <c r="H410" s="10"/>
      <c r="I410" s="14" t="str">
        <f>IF($D410="","",IF(ISNUMBER($D410),$D410-TODAY(),"Check date"))</f>
        <v/>
      </c>
      <c r="J410" s="15" t="str">
        <f>IF(OR($A410="",$D410=""),"",IF(NOT(ISNUMBER($I410)),"Check date",IF($I410&lt;0,"Expired",IF($I410&lt;=Settings!$B$3,"Critical",IF($I410&lt;=Settings!$B$4,"Near expiry","OK")))))</f>
        <v/>
      </c>
      <c r="K410" s="16" t="str">
        <f>IF(OR($E410="",$F410=""),"",IF(AND(ISNUMBER($E410),ISNUMBER($F410)),$E410*$F410,"Check"))</f>
        <v/>
      </c>
      <c r="L410" s="17" t="str">
        <f>IF(OR($A410="",$D410="",$E410=""),"",IF(NOT(ISNUMBER($D410)),"",IF($D410&lt;TODAY(),"Do not sell",IF(N($E410)&lt;=0,"",COUNTIFS($A$2:$A$501,$A410,$D$2:$D$501,"&lt;"&amp;$D410,$D$2:$D$501,"&gt;="&amp;TODAY(),$E$2:$E$501,"&gt;0")+1))))</f>
        <v/>
      </c>
      <c r="M410" s="15" t="str">
        <f>IF($J410="Check date","Enter the expiry as a date",IF($J410="Expired","Take off the shelf: return or write off",IF($J410="Critical","Return now or sell first",IF($J410="Near expiry","Sell first; check the return window",""))))</f>
        <v/>
      </c>
    </row>
    <row r="411" spans="1:13" x14ac:dyDescent="0.25">
      <c r="A411" s="10"/>
      <c r="B411" s="10"/>
      <c r="C411" s="10"/>
      <c r="D411" s="11"/>
      <c r="E411" s="12"/>
      <c r="F411" s="13"/>
      <c r="G411" s="10"/>
      <c r="H411" s="10"/>
      <c r="I411" s="14" t="str">
        <f>IF($D411="","",IF(ISNUMBER($D411),$D411-TODAY(),"Check date"))</f>
        <v/>
      </c>
      <c r="J411" s="15" t="str">
        <f>IF(OR($A411="",$D411=""),"",IF(NOT(ISNUMBER($I411)),"Check date",IF($I411&lt;0,"Expired",IF($I411&lt;=Settings!$B$3,"Critical",IF($I411&lt;=Settings!$B$4,"Near expiry","OK")))))</f>
        <v/>
      </c>
      <c r="K411" s="16" t="str">
        <f>IF(OR($E411="",$F411=""),"",IF(AND(ISNUMBER($E411),ISNUMBER($F411)),$E411*$F411,"Check"))</f>
        <v/>
      </c>
      <c r="L411" s="17" t="str">
        <f>IF(OR($A411="",$D411="",$E411=""),"",IF(NOT(ISNUMBER($D411)),"",IF($D411&lt;TODAY(),"Do not sell",IF(N($E411)&lt;=0,"",COUNTIFS($A$2:$A$501,$A411,$D$2:$D$501,"&lt;"&amp;$D411,$D$2:$D$501,"&gt;="&amp;TODAY(),$E$2:$E$501,"&gt;0")+1))))</f>
        <v/>
      </c>
      <c r="M411" s="15" t="str">
        <f>IF($J411="Check date","Enter the expiry as a date",IF($J411="Expired","Take off the shelf: return or write off",IF($J411="Critical","Return now or sell first",IF($J411="Near expiry","Sell first; check the return window",""))))</f>
        <v/>
      </c>
    </row>
    <row r="412" spans="1:13" x14ac:dyDescent="0.25">
      <c r="A412" s="10"/>
      <c r="B412" s="10"/>
      <c r="C412" s="10"/>
      <c r="D412" s="11"/>
      <c r="E412" s="12"/>
      <c r="F412" s="13"/>
      <c r="G412" s="10"/>
      <c r="H412" s="10"/>
      <c r="I412" s="14" t="str">
        <f>IF($D412="","",IF(ISNUMBER($D412),$D412-TODAY(),"Check date"))</f>
        <v/>
      </c>
      <c r="J412" s="15" t="str">
        <f>IF(OR($A412="",$D412=""),"",IF(NOT(ISNUMBER($I412)),"Check date",IF($I412&lt;0,"Expired",IF($I412&lt;=Settings!$B$3,"Critical",IF($I412&lt;=Settings!$B$4,"Near expiry","OK")))))</f>
        <v/>
      </c>
      <c r="K412" s="16" t="str">
        <f>IF(OR($E412="",$F412=""),"",IF(AND(ISNUMBER($E412),ISNUMBER($F412)),$E412*$F412,"Check"))</f>
        <v/>
      </c>
      <c r="L412" s="17" t="str">
        <f>IF(OR($A412="",$D412="",$E412=""),"",IF(NOT(ISNUMBER($D412)),"",IF($D412&lt;TODAY(),"Do not sell",IF(N($E412)&lt;=0,"",COUNTIFS($A$2:$A$501,$A412,$D$2:$D$501,"&lt;"&amp;$D412,$D$2:$D$501,"&gt;="&amp;TODAY(),$E$2:$E$501,"&gt;0")+1))))</f>
        <v/>
      </c>
      <c r="M412" s="15" t="str">
        <f>IF($J412="Check date","Enter the expiry as a date",IF($J412="Expired","Take off the shelf: return or write off",IF($J412="Critical","Return now or sell first",IF($J412="Near expiry","Sell first; check the return window",""))))</f>
        <v/>
      </c>
    </row>
    <row r="413" spans="1:13" x14ac:dyDescent="0.25">
      <c r="A413" s="10"/>
      <c r="B413" s="10"/>
      <c r="C413" s="10"/>
      <c r="D413" s="11"/>
      <c r="E413" s="12"/>
      <c r="F413" s="13"/>
      <c r="G413" s="10"/>
      <c r="H413" s="10"/>
      <c r="I413" s="14" t="str">
        <f>IF($D413="","",IF(ISNUMBER($D413),$D413-TODAY(),"Check date"))</f>
        <v/>
      </c>
      <c r="J413" s="15" t="str">
        <f>IF(OR($A413="",$D413=""),"",IF(NOT(ISNUMBER($I413)),"Check date",IF($I413&lt;0,"Expired",IF($I413&lt;=Settings!$B$3,"Critical",IF($I413&lt;=Settings!$B$4,"Near expiry","OK")))))</f>
        <v/>
      </c>
      <c r="K413" s="16" t="str">
        <f>IF(OR($E413="",$F413=""),"",IF(AND(ISNUMBER($E413),ISNUMBER($F413)),$E413*$F413,"Check"))</f>
        <v/>
      </c>
      <c r="L413" s="17" t="str">
        <f>IF(OR($A413="",$D413="",$E413=""),"",IF(NOT(ISNUMBER($D413)),"",IF($D413&lt;TODAY(),"Do not sell",IF(N($E413)&lt;=0,"",COUNTIFS($A$2:$A$501,$A413,$D$2:$D$501,"&lt;"&amp;$D413,$D$2:$D$501,"&gt;="&amp;TODAY(),$E$2:$E$501,"&gt;0")+1))))</f>
        <v/>
      </c>
      <c r="M413" s="15" t="str">
        <f>IF($J413="Check date","Enter the expiry as a date",IF($J413="Expired","Take off the shelf: return or write off",IF($J413="Critical","Return now or sell first",IF($J413="Near expiry","Sell first; check the return window",""))))</f>
        <v/>
      </c>
    </row>
    <row r="414" spans="1:13" x14ac:dyDescent="0.25">
      <c r="A414" s="10"/>
      <c r="B414" s="10"/>
      <c r="C414" s="10"/>
      <c r="D414" s="11"/>
      <c r="E414" s="12"/>
      <c r="F414" s="13"/>
      <c r="G414" s="10"/>
      <c r="H414" s="10"/>
      <c r="I414" s="14" t="str">
        <f>IF($D414="","",IF(ISNUMBER($D414),$D414-TODAY(),"Check date"))</f>
        <v/>
      </c>
      <c r="J414" s="15" t="str">
        <f>IF(OR($A414="",$D414=""),"",IF(NOT(ISNUMBER($I414)),"Check date",IF($I414&lt;0,"Expired",IF($I414&lt;=Settings!$B$3,"Critical",IF($I414&lt;=Settings!$B$4,"Near expiry","OK")))))</f>
        <v/>
      </c>
      <c r="K414" s="16" t="str">
        <f>IF(OR($E414="",$F414=""),"",IF(AND(ISNUMBER($E414),ISNUMBER($F414)),$E414*$F414,"Check"))</f>
        <v/>
      </c>
      <c r="L414" s="17" t="str">
        <f>IF(OR($A414="",$D414="",$E414=""),"",IF(NOT(ISNUMBER($D414)),"",IF($D414&lt;TODAY(),"Do not sell",IF(N($E414)&lt;=0,"",COUNTIFS($A$2:$A$501,$A414,$D$2:$D$501,"&lt;"&amp;$D414,$D$2:$D$501,"&gt;="&amp;TODAY(),$E$2:$E$501,"&gt;0")+1))))</f>
        <v/>
      </c>
      <c r="M414" s="15" t="str">
        <f>IF($J414="Check date","Enter the expiry as a date",IF($J414="Expired","Take off the shelf: return or write off",IF($J414="Critical","Return now or sell first",IF($J414="Near expiry","Sell first; check the return window",""))))</f>
        <v/>
      </c>
    </row>
    <row r="415" spans="1:13" x14ac:dyDescent="0.25">
      <c r="A415" s="10"/>
      <c r="B415" s="10"/>
      <c r="C415" s="10"/>
      <c r="D415" s="11"/>
      <c r="E415" s="12"/>
      <c r="F415" s="13"/>
      <c r="G415" s="10"/>
      <c r="H415" s="10"/>
      <c r="I415" s="14" t="str">
        <f>IF($D415="","",IF(ISNUMBER($D415),$D415-TODAY(),"Check date"))</f>
        <v/>
      </c>
      <c r="J415" s="15" t="str">
        <f>IF(OR($A415="",$D415=""),"",IF(NOT(ISNUMBER($I415)),"Check date",IF($I415&lt;0,"Expired",IF($I415&lt;=Settings!$B$3,"Critical",IF($I415&lt;=Settings!$B$4,"Near expiry","OK")))))</f>
        <v/>
      </c>
      <c r="K415" s="16" t="str">
        <f>IF(OR($E415="",$F415=""),"",IF(AND(ISNUMBER($E415),ISNUMBER($F415)),$E415*$F415,"Check"))</f>
        <v/>
      </c>
      <c r="L415" s="17" t="str">
        <f>IF(OR($A415="",$D415="",$E415=""),"",IF(NOT(ISNUMBER($D415)),"",IF($D415&lt;TODAY(),"Do not sell",IF(N($E415)&lt;=0,"",COUNTIFS($A$2:$A$501,$A415,$D$2:$D$501,"&lt;"&amp;$D415,$D$2:$D$501,"&gt;="&amp;TODAY(),$E$2:$E$501,"&gt;0")+1))))</f>
        <v/>
      </c>
      <c r="M415" s="15" t="str">
        <f>IF($J415="Check date","Enter the expiry as a date",IF($J415="Expired","Take off the shelf: return or write off",IF($J415="Critical","Return now or sell first",IF($J415="Near expiry","Sell first; check the return window",""))))</f>
        <v/>
      </c>
    </row>
    <row r="416" spans="1:13" x14ac:dyDescent="0.25">
      <c r="A416" s="10"/>
      <c r="B416" s="10"/>
      <c r="C416" s="10"/>
      <c r="D416" s="11"/>
      <c r="E416" s="12"/>
      <c r="F416" s="13"/>
      <c r="G416" s="10"/>
      <c r="H416" s="10"/>
      <c r="I416" s="14" t="str">
        <f>IF($D416="","",IF(ISNUMBER($D416),$D416-TODAY(),"Check date"))</f>
        <v/>
      </c>
      <c r="J416" s="15" t="str">
        <f>IF(OR($A416="",$D416=""),"",IF(NOT(ISNUMBER($I416)),"Check date",IF($I416&lt;0,"Expired",IF($I416&lt;=Settings!$B$3,"Critical",IF($I416&lt;=Settings!$B$4,"Near expiry","OK")))))</f>
        <v/>
      </c>
      <c r="K416" s="16" t="str">
        <f>IF(OR($E416="",$F416=""),"",IF(AND(ISNUMBER($E416),ISNUMBER($F416)),$E416*$F416,"Check"))</f>
        <v/>
      </c>
      <c r="L416" s="17" t="str">
        <f>IF(OR($A416="",$D416="",$E416=""),"",IF(NOT(ISNUMBER($D416)),"",IF($D416&lt;TODAY(),"Do not sell",IF(N($E416)&lt;=0,"",COUNTIFS($A$2:$A$501,$A416,$D$2:$D$501,"&lt;"&amp;$D416,$D$2:$D$501,"&gt;="&amp;TODAY(),$E$2:$E$501,"&gt;0")+1))))</f>
        <v/>
      </c>
      <c r="M416" s="15" t="str">
        <f>IF($J416="Check date","Enter the expiry as a date",IF($J416="Expired","Take off the shelf: return or write off",IF($J416="Critical","Return now or sell first",IF($J416="Near expiry","Sell first; check the return window",""))))</f>
        <v/>
      </c>
    </row>
    <row r="417" spans="1:13" x14ac:dyDescent="0.25">
      <c r="A417" s="10"/>
      <c r="B417" s="10"/>
      <c r="C417" s="10"/>
      <c r="D417" s="11"/>
      <c r="E417" s="12"/>
      <c r="F417" s="13"/>
      <c r="G417" s="10"/>
      <c r="H417" s="10"/>
      <c r="I417" s="14" t="str">
        <f>IF($D417="","",IF(ISNUMBER($D417),$D417-TODAY(),"Check date"))</f>
        <v/>
      </c>
      <c r="J417" s="15" t="str">
        <f>IF(OR($A417="",$D417=""),"",IF(NOT(ISNUMBER($I417)),"Check date",IF($I417&lt;0,"Expired",IF($I417&lt;=Settings!$B$3,"Critical",IF($I417&lt;=Settings!$B$4,"Near expiry","OK")))))</f>
        <v/>
      </c>
      <c r="K417" s="16" t="str">
        <f>IF(OR($E417="",$F417=""),"",IF(AND(ISNUMBER($E417),ISNUMBER($F417)),$E417*$F417,"Check"))</f>
        <v/>
      </c>
      <c r="L417" s="17" t="str">
        <f>IF(OR($A417="",$D417="",$E417=""),"",IF(NOT(ISNUMBER($D417)),"",IF($D417&lt;TODAY(),"Do not sell",IF(N($E417)&lt;=0,"",COUNTIFS($A$2:$A$501,$A417,$D$2:$D$501,"&lt;"&amp;$D417,$D$2:$D$501,"&gt;="&amp;TODAY(),$E$2:$E$501,"&gt;0")+1))))</f>
        <v/>
      </c>
      <c r="M417" s="15" t="str">
        <f>IF($J417="Check date","Enter the expiry as a date",IF($J417="Expired","Take off the shelf: return or write off",IF($J417="Critical","Return now or sell first",IF($J417="Near expiry","Sell first; check the return window",""))))</f>
        <v/>
      </c>
    </row>
    <row r="418" spans="1:13" x14ac:dyDescent="0.25">
      <c r="A418" s="10"/>
      <c r="B418" s="10"/>
      <c r="C418" s="10"/>
      <c r="D418" s="11"/>
      <c r="E418" s="12"/>
      <c r="F418" s="13"/>
      <c r="G418" s="10"/>
      <c r="H418" s="10"/>
      <c r="I418" s="14" t="str">
        <f>IF($D418="","",IF(ISNUMBER($D418),$D418-TODAY(),"Check date"))</f>
        <v/>
      </c>
      <c r="J418" s="15" t="str">
        <f>IF(OR($A418="",$D418=""),"",IF(NOT(ISNUMBER($I418)),"Check date",IF($I418&lt;0,"Expired",IF($I418&lt;=Settings!$B$3,"Critical",IF($I418&lt;=Settings!$B$4,"Near expiry","OK")))))</f>
        <v/>
      </c>
      <c r="K418" s="16" t="str">
        <f>IF(OR($E418="",$F418=""),"",IF(AND(ISNUMBER($E418),ISNUMBER($F418)),$E418*$F418,"Check"))</f>
        <v/>
      </c>
      <c r="L418" s="17" t="str">
        <f>IF(OR($A418="",$D418="",$E418=""),"",IF(NOT(ISNUMBER($D418)),"",IF($D418&lt;TODAY(),"Do not sell",IF(N($E418)&lt;=0,"",COUNTIFS($A$2:$A$501,$A418,$D$2:$D$501,"&lt;"&amp;$D418,$D$2:$D$501,"&gt;="&amp;TODAY(),$E$2:$E$501,"&gt;0")+1))))</f>
        <v/>
      </c>
      <c r="M418" s="15" t="str">
        <f>IF($J418="Check date","Enter the expiry as a date",IF($J418="Expired","Take off the shelf: return or write off",IF($J418="Critical","Return now or sell first",IF($J418="Near expiry","Sell first; check the return window",""))))</f>
        <v/>
      </c>
    </row>
    <row r="419" spans="1:13" x14ac:dyDescent="0.25">
      <c r="A419" s="10"/>
      <c r="B419" s="10"/>
      <c r="C419" s="10"/>
      <c r="D419" s="11"/>
      <c r="E419" s="12"/>
      <c r="F419" s="13"/>
      <c r="G419" s="10"/>
      <c r="H419" s="10"/>
      <c r="I419" s="14" t="str">
        <f>IF($D419="","",IF(ISNUMBER($D419),$D419-TODAY(),"Check date"))</f>
        <v/>
      </c>
      <c r="J419" s="15" t="str">
        <f>IF(OR($A419="",$D419=""),"",IF(NOT(ISNUMBER($I419)),"Check date",IF($I419&lt;0,"Expired",IF($I419&lt;=Settings!$B$3,"Critical",IF($I419&lt;=Settings!$B$4,"Near expiry","OK")))))</f>
        <v/>
      </c>
      <c r="K419" s="16" t="str">
        <f>IF(OR($E419="",$F419=""),"",IF(AND(ISNUMBER($E419),ISNUMBER($F419)),$E419*$F419,"Check"))</f>
        <v/>
      </c>
      <c r="L419" s="17" t="str">
        <f>IF(OR($A419="",$D419="",$E419=""),"",IF(NOT(ISNUMBER($D419)),"",IF($D419&lt;TODAY(),"Do not sell",IF(N($E419)&lt;=0,"",COUNTIFS($A$2:$A$501,$A419,$D$2:$D$501,"&lt;"&amp;$D419,$D$2:$D$501,"&gt;="&amp;TODAY(),$E$2:$E$501,"&gt;0")+1))))</f>
        <v/>
      </c>
      <c r="M419" s="15" t="str">
        <f>IF($J419="Check date","Enter the expiry as a date",IF($J419="Expired","Take off the shelf: return or write off",IF($J419="Critical","Return now or sell first",IF($J419="Near expiry","Sell first; check the return window",""))))</f>
        <v/>
      </c>
    </row>
    <row r="420" spans="1:13" x14ac:dyDescent="0.25">
      <c r="A420" s="10"/>
      <c r="B420" s="10"/>
      <c r="C420" s="10"/>
      <c r="D420" s="11"/>
      <c r="E420" s="12"/>
      <c r="F420" s="13"/>
      <c r="G420" s="10"/>
      <c r="H420" s="10"/>
      <c r="I420" s="14" t="str">
        <f>IF($D420="","",IF(ISNUMBER($D420),$D420-TODAY(),"Check date"))</f>
        <v/>
      </c>
      <c r="J420" s="15" t="str">
        <f>IF(OR($A420="",$D420=""),"",IF(NOT(ISNUMBER($I420)),"Check date",IF($I420&lt;0,"Expired",IF($I420&lt;=Settings!$B$3,"Critical",IF($I420&lt;=Settings!$B$4,"Near expiry","OK")))))</f>
        <v/>
      </c>
      <c r="K420" s="16" t="str">
        <f>IF(OR($E420="",$F420=""),"",IF(AND(ISNUMBER($E420),ISNUMBER($F420)),$E420*$F420,"Check"))</f>
        <v/>
      </c>
      <c r="L420" s="17" t="str">
        <f>IF(OR($A420="",$D420="",$E420=""),"",IF(NOT(ISNUMBER($D420)),"",IF($D420&lt;TODAY(),"Do not sell",IF(N($E420)&lt;=0,"",COUNTIFS($A$2:$A$501,$A420,$D$2:$D$501,"&lt;"&amp;$D420,$D$2:$D$501,"&gt;="&amp;TODAY(),$E$2:$E$501,"&gt;0")+1))))</f>
        <v/>
      </c>
      <c r="M420" s="15" t="str">
        <f>IF($J420="Check date","Enter the expiry as a date",IF($J420="Expired","Take off the shelf: return or write off",IF($J420="Critical","Return now or sell first",IF($J420="Near expiry","Sell first; check the return window",""))))</f>
        <v/>
      </c>
    </row>
    <row r="421" spans="1:13" x14ac:dyDescent="0.25">
      <c r="A421" s="10"/>
      <c r="B421" s="10"/>
      <c r="C421" s="10"/>
      <c r="D421" s="11"/>
      <c r="E421" s="12"/>
      <c r="F421" s="13"/>
      <c r="G421" s="10"/>
      <c r="H421" s="10"/>
      <c r="I421" s="14" t="str">
        <f>IF($D421="","",IF(ISNUMBER($D421),$D421-TODAY(),"Check date"))</f>
        <v/>
      </c>
      <c r="J421" s="15" t="str">
        <f>IF(OR($A421="",$D421=""),"",IF(NOT(ISNUMBER($I421)),"Check date",IF($I421&lt;0,"Expired",IF($I421&lt;=Settings!$B$3,"Critical",IF($I421&lt;=Settings!$B$4,"Near expiry","OK")))))</f>
        <v/>
      </c>
      <c r="K421" s="16" t="str">
        <f>IF(OR($E421="",$F421=""),"",IF(AND(ISNUMBER($E421),ISNUMBER($F421)),$E421*$F421,"Check"))</f>
        <v/>
      </c>
      <c r="L421" s="17" t="str">
        <f>IF(OR($A421="",$D421="",$E421=""),"",IF(NOT(ISNUMBER($D421)),"",IF($D421&lt;TODAY(),"Do not sell",IF(N($E421)&lt;=0,"",COUNTIFS($A$2:$A$501,$A421,$D$2:$D$501,"&lt;"&amp;$D421,$D$2:$D$501,"&gt;="&amp;TODAY(),$E$2:$E$501,"&gt;0")+1))))</f>
        <v/>
      </c>
      <c r="M421" s="15" t="str">
        <f>IF($J421="Check date","Enter the expiry as a date",IF($J421="Expired","Take off the shelf: return or write off",IF($J421="Critical","Return now or sell first",IF($J421="Near expiry","Sell first; check the return window",""))))</f>
        <v/>
      </c>
    </row>
    <row r="422" spans="1:13" x14ac:dyDescent="0.25">
      <c r="A422" s="10"/>
      <c r="B422" s="10"/>
      <c r="C422" s="10"/>
      <c r="D422" s="11"/>
      <c r="E422" s="12"/>
      <c r="F422" s="13"/>
      <c r="G422" s="10"/>
      <c r="H422" s="10"/>
      <c r="I422" s="14" t="str">
        <f>IF($D422="","",IF(ISNUMBER($D422),$D422-TODAY(),"Check date"))</f>
        <v/>
      </c>
      <c r="J422" s="15" t="str">
        <f>IF(OR($A422="",$D422=""),"",IF(NOT(ISNUMBER($I422)),"Check date",IF($I422&lt;0,"Expired",IF($I422&lt;=Settings!$B$3,"Critical",IF($I422&lt;=Settings!$B$4,"Near expiry","OK")))))</f>
        <v/>
      </c>
      <c r="K422" s="16" t="str">
        <f>IF(OR($E422="",$F422=""),"",IF(AND(ISNUMBER($E422),ISNUMBER($F422)),$E422*$F422,"Check"))</f>
        <v/>
      </c>
      <c r="L422" s="17" t="str">
        <f>IF(OR($A422="",$D422="",$E422=""),"",IF(NOT(ISNUMBER($D422)),"",IF($D422&lt;TODAY(),"Do not sell",IF(N($E422)&lt;=0,"",COUNTIFS($A$2:$A$501,$A422,$D$2:$D$501,"&lt;"&amp;$D422,$D$2:$D$501,"&gt;="&amp;TODAY(),$E$2:$E$501,"&gt;0")+1))))</f>
        <v/>
      </c>
      <c r="M422" s="15" t="str">
        <f>IF($J422="Check date","Enter the expiry as a date",IF($J422="Expired","Take off the shelf: return or write off",IF($J422="Critical","Return now or sell first",IF($J422="Near expiry","Sell first; check the return window",""))))</f>
        <v/>
      </c>
    </row>
    <row r="423" spans="1:13" x14ac:dyDescent="0.25">
      <c r="A423" s="10"/>
      <c r="B423" s="10"/>
      <c r="C423" s="10"/>
      <c r="D423" s="11"/>
      <c r="E423" s="12"/>
      <c r="F423" s="13"/>
      <c r="G423" s="10"/>
      <c r="H423" s="10"/>
      <c r="I423" s="14" t="str">
        <f>IF($D423="","",IF(ISNUMBER($D423),$D423-TODAY(),"Check date"))</f>
        <v/>
      </c>
      <c r="J423" s="15" t="str">
        <f>IF(OR($A423="",$D423=""),"",IF(NOT(ISNUMBER($I423)),"Check date",IF($I423&lt;0,"Expired",IF($I423&lt;=Settings!$B$3,"Critical",IF($I423&lt;=Settings!$B$4,"Near expiry","OK")))))</f>
        <v/>
      </c>
      <c r="K423" s="16" t="str">
        <f>IF(OR($E423="",$F423=""),"",IF(AND(ISNUMBER($E423),ISNUMBER($F423)),$E423*$F423,"Check"))</f>
        <v/>
      </c>
      <c r="L423" s="17" t="str">
        <f>IF(OR($A423="",$D423="",$E423=""),"",IF(NOT(ISNUMBER($D423)),"",IF($D423&lt;TODAY(),"Do not sell",IF(N($E423)&lt;=0,"",COUNTIFS($A$2:$A$501,$A423,$D$2:$D$501,"&lt;"&amp;$D423,$D$2:$D$501,"&gt;="&amp;TODAY(),$E$2:$E$501,"&gt;0")+1))))</f>
        <v/>
      </c>
      <c r="M423" s="15" t="str">
        <f>IF($J423="Check date","Enter the expiry as a date",IF($J423="Expired","Take off the shelf: return or write off",IF($J423="Critical","Return now or sell first",IF($J423="Near expiry","Sell first; check the return window",""))))</f>
        <v/>
      </c>
    </row>
    <row r="424" spans="1:13" x14ac:dyDescent="0.25">
      <c r="A424" s="10"/>
      <c r="B424" s="10"/>
      <c r="C424" s="10"/>
      <c r="D424" s="11"/>
      <c r="E424" s="12"/>
      <c r="F424" s="13"/>
      <c r="G424" s="10"/>
      <c r="H424" s="10"/>
      <c r="I424" s="14" t="str">
        <f>IF($D424="","",IF(ISNUMBER($D424),$D424-TODAY(),"Check date"))</f>
        <v/>
      </c>
      <c r="J424" s="15" t="str">
        <f>IF(OR($A424="",$D424=""),"",IF(NOT(ISNUMBER($I424)),"Check date",IF($I424&lt;0,"Expired",IF($I424&lt;=Settings!$B$3,"Critical",IF($I424&lt;=Settings!$B$4,"Near expiry","OK")))))</f>
        <v/>
      </c>
      <c r="K424" s="16" t="str">
        <f>IF(OR($E424="",$F424=""),"",IF(AND(ISNUMBER($E424),ISNUMBER($F424)),$E424*$F424,"Check"))</f>
        <v/>
      </c>
      <c r="L424" s="17" t="str">
        <f>IF(OR($A424="",$D424="",$E424=""),"",IF(NOT(ISNUMBER($D424)),"",IF($D424&lt;TODAY(),"Do not sell",IF(N($E424)&lt;=0,"",COUNTIFS($A$2:$A$501,$A424,$D$2:$D$501,"&lt;"&amp;$D424,$D$2:$D$501,"&gt;="&amp;TODAY(),$E$2:$E$501,"&gt;0")+1))))</f>
        <v/>
      </c>
      <c r="M424" s="15" t="str">
        <f>IF($J424="Check date","Enter the expiry as a date",IF($J424="Expired","Take off the shelf: return or write off",IF($J424="Critical","Return now or sell first",IF($J424="Near expiry","Sell first; check the return window",""))))</f>
        <v/>
      </c>
    </row>
    <row r="425" spans="1:13" x14ac:dyDescent="0.25">
      <c r="A425" s="10"/>
      <c r="B425" s="10"/>
      <c r="C425" s="10"/>
      <c r="D425" s="11"/>
      <c r="E425" s="12"/>
      <c r="F425" s="13"/>
      <c r="G425" s="10"/>
      <c r="H425" s="10"/>
      <c r="I425" s="14" t="str">
        <f>IF($D425="","",IF(ISNUMBER($D425),$D425-TODAY(),"Check date"))</f>
        <v/>
      </c>
      <c r="J425" s="15" t="str">
        <f>IF(OR($A425="",$D425=""),"",IF(NOT(ISNUMBER($I425)),"Check date",IF($I425&lt;0,"Expired",IF($I425&lt;=Settings!$B$3,"Critical",IF($I425&lt;=Settings!$B$4,"Near expiry","OK")))))</f>
        <v/>
      </c>
      <c r="K425" s="16" t="str">
        <f>IF(OR($E425="",$F425=""),"",IF(AND(ISNUMBER($E425),ISNUMBER($F425)),$E425*$F425,"Check"))</f>
        <v/>
      </c>
      <c r="L425" s="17" t="str">
        <f>IF(OR($A425="",$D425="",$E425=""),"",IF(NOT(ISNUMBER($D425)),"",IF($D425&lt;TODAY(),"Do not sell",IF(N($E425)&lt;=0,"",COUNTIFS($A$2:$A$501,$A425,$D$2:$D$501,"&lt;"&amp;$D425,$D$2:$D$501,"&gt;="&amp;TODAY(),$E$2:$E$501,"&gt;0")+1))))</f>
        <v/>
      </c>
      <c r="M425" s="15" t="str">
        <f>IF($J425="Check date","Enter the expiry as a date",IF($J425="Expired","Take off the shelf: return or write off",IF($J425="Critical","Return now or sell first",IF($J425="Near expiry","Sell first; check the return window",""))))</f>
        <v/>
      </c>
    </row>
    <row r="426" spans="1:13" x14ac:dyDescent="0.25">
      <c r="A426" s="10"/>
      <c r="B426" s="10"/>
      <c r="C426" s="10"/>
      <c r="D426" s="11"/>
      <c r="E426" s="12"/>
      <c r="F426" s="13"/>
      <c r="G426" s="10"/>
      <c r="H426" s="10"/>
      <c r="I426" s="14" t="str">
        <f>IF($D426="","",IF(ISNUMBER($D426),$D426-TODAY(),"Check date"))</f>
        <v/>
      </c>
      <c r="J426" s="15" t="str">
        <f>IF(OR($A426="",$D426=""),"",IF(NOT(ISNUMBER($I426)),"Check date",IF($I426&lt;0,"Expired",IF($I426&lt;=Settings!$B$3,"Critical",IF($I426&lt;=Settings!$B$4,"Near expiry","OK")))))</f>
        <v/>
      </c>
      <c r="K426" s="16" t="str">
        <f>IF(OR($E426="",$F426=""),"",IF(AND(ISNUMBER($E426),ISNUMBER($F426)),$E426*$F426,"Check"))</f>
        <v/>
      </c>
      <c r="L426" s="17" t="str">
        <f>IF(OR($A426="",$D426="",$E426=""),"",IF(NOT(ISNUMBER($D426)),"",IF($D426&lt;TODAY(),"Do not sell",IF(N($E426)&lt;=0,"",COUNTIFS($A$2:$A$501,$A426,$D$2:$D$501,"&lt;"&amp;$D426,$D$2:$D$501,"&gt;="&amp;TODAY(),$E$2:$E$501,"&gt;0")+1))))</f>
        <v/>
      </c>
      <c r="M426" s="15" t="str">
        <f>IF($J426="Check date","Enter the expiry as a date",IF($J426="Expired","Take off the shelf: return or write off",IF($J426="Critical","Return now or sell first",IF($J426="Near expiry","Sell first; check the return window",""))))</f>
        <v/>
      </c>
    </row>
    <row r="427" spans="1:13" x14ac:dyDescent="0.25">
      <c r="A427" s="10"/>
      <c r="B427" s="10"/>
      <c r="C427" s="10"/>
      <c r="D427" s="11"/>
      <c r="E427" s="12"/>
      <c r="F427" s="13"/>
      <c r="G427" s="10"/>
      <c r="H427" s="10"/>
      <c r="I427" s="14" t="str">
        <f>IF($D427="","",IF(ISNUMBER($D427),$D427-TODAY(),"Check date"))</f>
        <v/>
      </c>
      <c r="J427" s="15" t="str">
        <f>IF(OR($A427="",$D427=""),"",IF(NOT(ISNUMBER($I427)),"Check date",IF($I427&lt;0,"Expired",IF($I427&lt;=Settings!$B$3,"Critical",IF($I427&lt;=Settings!$B$4,"Near expiry","OK")))))</f>
        <v/>
      </c>
      <c r="K427" s="16" t="str">
        <f>IF(OR($E427="",$F427=""),"",IF(AND(ISNUMBER($E427),ISNUMBER($F427)),$E427*$F427,"Check"))</f>
        <v/>
      </c>
      <c r="L427" s="17" t="str">
        <f>IF(OR($A427="",$D427="",$E427=""),"",IF(NOT(ISNUMBER($D427)),"",IF($D427&lt;TODAY(),"Do not sell",IF(N($E427)&lt;=0,"",COUNTIFS($A$2:$A$501,$A427,$D$2:$D$501,"&lt;"&amp;$D427,$D$2:$D$501,"&gt;="&amp;TODAY(),$E$2:$E$501,"&gt;0")+1))))</f>
        <v/>
      </c>
      <c r="M427" s="15" t="str">
        <f>IF($J427="Check date","Enter the expiry as a date",IF($J427="Expired","Take off the shelf: return or write off",IF($J427="Critical","Return now or sell first",IF($J427="Near expiry","Sell first; check the return window",""))))</f>
        <v/>
      </c>
    </row>
    <row r="428" spans="1:13" x14ac:dyDescent="0.25">
      <c r="A428" s="10"/>
      <c r="B428" s="10"/>
      <c r="C428" s="10"/>
      <c r="D428" s="11"/>
      <c r="E428" s="12"/>
      <c r="F428" s="13"/>
      <c r="G428" s="10"/>
      <c r="H428" s="10"/>
      <c r="I428" s="14" t="str">
        <f>IF($D428="","",IF(ISNUMBER($D428),$D428-TODAY(),"Check date"))</f>
        <v/>
      </c>
      <c r="J428" s="15" t="str">
        <f>IF(OR($A428="",$D428=""),"",IF(NOT(ISNUMBER($I428)),"Check date",IF($I428&lt;0,"Expired",IF($I428&lt;=Settings!$B$3,"Critical",IF($I428&lt;=Settings!$B$4,"Near expiry","OK")))))</f>
        <v/>
      </c>
      <c r="K428" s="16" t="str">
        <f>IF(OR($E428="",$F428=""),"",IF(AND(ISNUMBER($E428),ISNUMBER($F428)),$E428*$F428,"Check"))</f>
        <v/>
      </c>
      <c r="L428" s="17" t="str">
        <f>IF(OR($A428="",$D428="",$E428=""),"",IF(NOT(ISNUMBER($D428)),"",IF($D428&lt;TODAY(),"Do not sell",IF(N($E428)&lt;=0,"",COUNTIFS($A$2:$A$501,$A428,$D$2:$D$501,"&lt;"&amp;$D428,$D$2:$D$501,"&gt;="&amp;TODAY(),$E$2:$E$501,"&gt;0")+1))))</f>
        <v/>
      </c>
      <c r="M428" s="15" t="str">
        <f>IF($J428="Check date","Enter the expiry as a date",IF($J428="Expired","Take off the shelf: return or write off",IF($J428="Critical","Return now or sell first",IF($J428="Near expiry","Sell first; check the return window",""))))</f>
        <v/>
      </c>
    </row>
    <row r="429" spans="1:13" x14ac:dyDescent="0.25">
      <c r="A429" s="10"/>
      <c r="B429" s="10"/>
      <c r="C429" s="10"/>
      <c r="D429" s="11"/>
      <c r="E429" s="12"/>
      <c r="F429" s="13"/>
      <c r="G429" s="10"/>
      <c r="H429" s="10"/>
      <c r="I429" s="14" t="str">
        <f>IF($D429="","",IF(ISNUMBER($D429),$D429-TODAY(),"Check date"))</f>
        <v/>
      </c>
      <c r="J429" s="15" t="str">
        <f>IF(OR($A429="",$D429=""),"",IF(NOT(ISNUMBER($I429)),"Check date",IF($I429&lt;0,"Expired",IF($I429&lt;=Settings!$B$3,"Critical",IF($I429&lt;=Settings!$B$4,"Near expiry","OK")))))</f>
        <v/>
      </c>
      <c r="K429" s="16" t="str">
        <f>IF(OR($E429="",$F429=""),"",IF(AND(ISNUMBER($E429),ISNUMBER($F429)),$E429*$F429,"Check"))</f>
        <v/>
      </c>
      <c r="L429" s="17" t="str">
        <f>IF(OR($A429="",$D429="",$E429=""),"",IF(NOT(ISNUMBER($D429)),"",IF($D429&lt;TODAY(),"Do not sell",IF(N($E429)&lt;=0,"",COUNTIFS($A$2:$A$501,$A429,$D$2:$D$501,"&lt;"&amp;$D429,$D$2:$D$501,"&gt;="&amp;TODAY(),$E$2:$E$501,"&gt;0")+1))))</f>
        <v/>
      </c>
      <c r="M429" s="15" t="str">
        <f>IF($J429="Check date","Enter the expiry as a date",IF($J429="Expired","Take off the shelf: return or write off",IF($J429="Critical","Return now or sell first",IF($J429="Near expiry","Sell first; check the return window",""))))</f>
        <v/>
      </c>
    </row>
    <row r="430" spans="1:13" x14ac:dyDescent="0.25">
      <c r="A430" s="10"/>
      <c r="B430" s="10"/>
      <c r="C430" s="10"/>
      <c r="D430" s="11"/>
      <c r="E430" s="12"/>
      <c r="F430" s="13"/>
      <c r="G430" s="10"/>
      <c r="H430" s="10"/>
      <c r="I430" s="14" t="str">
        <f>IF($D430="","",IF(ISNUMBER($D430),$D430-TODAY(),"Check date"))</f>
        <v/>
      </c>
      <c r="J430" s="15" t="str">
        <f>IF(OR($A430="",$D430=""),"",IF(NOT(ISNUMBER($I430)),"Check date",IF($I430&lt;0,"Expired",IF($I430&lt;=Settings!$B$3,"Critical",IF($I430&lt;=Settings!$B$4,"Near expiry","OK")))))</f>
        <v/>
      </c>
      <c r="K430" s="16" t="str">
        <f>IF(OR($E430="",$F430=""),"",IF(AND(ISNUMBER($E430),ISNUMBER($F430)),$E430*$F430,"Check"))</f>
        <v/>
      </c>
      <c r="L430" s="17" t="str">
        <f>IF(OR($A430="",$D430="",$E430=""),"",IF(NOT(ISNUMBER($D430)),"",IF($D430&lt;TODAY(),"Do not sell",IF(N($E430)&lt;=0,"",COUNTIFS($A$2:$A$501,$A430,$D$2:$D$501,"&lt;"&amp;$D430,$D$2:$D$501,"&gt;="&amp;TODAY(),$E$2:$E$501,"&gt;0")+1))))</f>
        <v/>
      </c>
      <c r="M430" s="15" t="str">
        <f>IF($J430="Check date","Enter the expiry as a date",IF($J430="Expired","Take off the shelf: return or write off",IF($J430="Critical","Return now or sell first",IF($J430="Near expiry","Sell first; check the return window",""))))</f>
        <v/>
      </c>
    </row>
    <row r="431" spans="1:13" x14ac:dyDescent="0.25">
      <c r="A431" s="10"/>
      <c r="B431" s="10"/>
      <c r="C431" s="10"/>
      <c r="D431" s="11"/>
      <c r="E431" s="12"/>
      <c r="F431" s="13"/>
      <c r="G431" s="10"/>
      <c r="H431" s="10"/>
      <c r="I431" s="14" t="str">
        <f>IF($D431="","",IF(ISNUMBER($D431),$D431-TODAY(),"Check date"))</f>
        <v/>
      </c>
      <c r="J431" s="15" t="str">
        <f>IF(OR($A431="",$D431=""),"",IF(NOT(ISNUMBER($I431)),"Check date",IF($I431&lt;0,"Expired",IF($I431&lt;=Settings!$B$3,"Critical",IF($I431&lt;=Settings!$B$4,"Near expiry","OK")))))</f>
        <v/>
      </c>
      <c r="K431" s="16" t="str">
        <f>IF(OR($E431="",$F431=""),"",IF(AND(ISNUMBER($E431),ISNUMBER($F431)),$E431*$F431,"Check"))</f>
        <v/>
      </c>
      <c r="L431" s="17" t="str">
        <f>IF(OR($A431="",$D431="",$E431=""),"",IF(NOT(ISNUMBER($D431)),"",IF($D431&lt;TODAY(),"Do not sell",IF(N($E431)&lt;=0,"",COUNTIFS($A$2:$A$501,$A431,$D$2:$D$501,"&lt;"&amp;$D431,$D$2:$D$501,"&gt;="&amp;TODAY(),$E$2:$E$501,"&gt;0")+1))))</f>
        <v/>
      </c>
      <c r="M431" s="15" t="str">
        <f>IF($J431="Check date","Enter the expiry as a date",IF($J431="Expired","Take off the shelf: return or write off",IF($J431="Critical","Return now or sell first",IF($J431="Near expiry","Sell first; check the return window",""))))</f>
        <v/>
      </c>
    </row>
    <row r="432" spans="1:13" x14ac:dyDescent="0.25">
      <c r="A432" s="10"/>
      <c r="B432" s="10"/>
      <c r="C432" s="10"/>
      <c r="D432" s="11"/>
      <c r="E432" s="12"/>
      <c r="F432" s="13"/>
      <c r="G432" s="10"/>
      <c r="H432" s="10"/>
      <c r="I432" s="14" t="str">
        <f>IF($D432="","",IF(ISNUMBER($D432),$D432-TODAY(),"Check date"))</f>
        <v/>
      </c>
      <c r="J432" s="15" t="str">
        <f>IF(OR($A432="",$D432=""),"",IF(NOT(ISNUMBER($I432)),"Check date",IF($I432&lt;0,"Expired",IF($I432&lt;=Settings!$B$3,"Critical",IF($I432&lt;=Settings!$B$4,"Near expiry","OK")))))</f>
        <v/>
      </c>
      <c r="K432" s="16" t="str">
        <f>IF(OR($E432="",$F432=""),"",IF(AND(ISNUMBER($E432),ISNUMBER($F432)),$E432*$F432,"Check"))</f>
        <v/>
      </c>
      <c r="L432" s="17" t="str">
        <f>IF(OR($A432="",$D432="",$E432=""),"",IF(NOT(ISNUMBER($D432)),"",IF($D432&lt;TODAY(),"Do not sell",IF(N($E432)&lt;=0,"",COUNTIFS($A$2:$A$501,$A432,$D$2:$D$501,"&lt;"&amp;$D432,$D$2:$D$501,"&gt;="&amp;TODAY(),$E$2:$E$501,"&gt;0")+1))))</f>
        <v/>
      </c>
      <c r="M432" s="15" t="str">
        <f>IF($J432="Check date","Enter the expiry as a date",IF($J432="Expired","Take off the shelf: return or write off",IF($J432="Critical","Return now or sell first",IF($J432="Near expiry","Sell first; check the return window",""))))</f>
        <v/>
      </c>
    </row>
    <row r="433" spans="1:13" x14ac:dyDescent="0.25">
      <c r="A433" s="10"/>
      <c r="B433" s="10"/>
      <c r="C433" s="10"/>
      <c r="D433" s="11"/>
      <c r="E433" s="12"/>
      <c r="F433" s="13"/>
      <c r="G433" s="10"/>
      <c r="H433" s="10"/>
      <c r="I433" s="14" t="str">
        <f>IF($D433="","",IF(ISNUMBER($D433),$D433-TODAY(),"Check date"))</f>
        <v/>
      </c>
      <c r="J433" s="15" t="str">
        <f>IF(OR($A433="",$D433=""),"",IF(NOT(ISNUMBER($I433)),"Check date",IF($I433&lt;0,"Expired",IF($I433&lt;=Settings!$B$3,"Critical",IF($I433&lt;=Settings!$B$4,"Near expiry","OK")))))</f>
        <v/>
      </c>
      <c r="K433" s="16" t="str">
        <f>IF(OR($E433="",$F433=""),"",IF(AND(ISNUMBER($E433),ISNUMBER($F433)),$E433*$F433,"Check"))</f>
        <v/>
      </c>
      <c r="L433" s="17" t="str">
        <f>IF(OR($A433="",$D433="",$E433=""),"",IF(NOT(ISNUMBER($D433)),"",IF($D433&lt;TODAY(),"Do not sell",IF(N($E433)&lt;=0,"",COUNTIFS($A$2:$A$501,$A433,$D$2:$D$501,"&lt;"&amp;$D433,$D$2:$D$501,"&gt;="&amp;TODAY(),$E$2:$E$501,"&gt;0")+1))))</f>
        <v/>
      </c>
      <c r="M433" s="15" t="str">
        <f>IF($J433="Check date","Enter the expiry as a date",IF($J433="Expired","Take off the shelf: return or write off",IF($J433="Critical","Return now or sell first",IF($J433="Near expiry","Sell first; check the return window",""))))</f>
        <v/>
      </c>
    </row>
    <row r="434" spans="1:13" x14ac:dyDescent="0.25">
      <c r="A434" s="10"/>
      <c r="B434" s="10"/>
      <c r="C434" s="10"/>
      <c r="D434" s="11"/>
      <c r="E434" s="12"/>
      <c r="F434" s="13"/>
      <c r="G434" s="10"/>
      <c r="H434" s="10"/>
      <c r="I434" s="14" t="str">
        <f>IF($D434="","",IF(ISNUMBER($D434),$D434-TODAY(),"Check date"))</f>
        <v/>
      </c>
      <c r="J434" s="15" t="str">
        <f>IF(OR($A434="",$D434=""),"",IF(NOT(ISNUMBER($I434)),"Check date",IF($I434&lt;0,"Expired",IF($I434&lt;=Settings!$B$3,"Critical",IF($I434&lt;=Settings!$B$4,"Near expiry","OK")))))</f>
        <v/>
      </c>
      <c r="K434" s="16" t="str">
        <f>IF(OR($E434="",$F434=""),"",IF(AND(ISNUMBER($E434),ISNUMBER($F434)),$E434*$F434,"Check"))</f>
        <v/>
      </c>
      <c r="L434" s="17" t="str">
        <f>IF(OR($A434="",$D434="",$E434=""),"",IF(NOT(ISNUMBER($D434)),"",IF($D434&lt;TODAY(),"Do not sell",IF(N($E434)&lt;=0,"",COUNTIFS($A$2:$A$501,$A434,$D$2:$D$501,"&lt;"&amp;$D434,$D$2:$D$501,"&gt;="&amp;TODAY(),$E$2:$E$501,"&gt;0")+1))))</f>
        <v/>
      </c>
      <c r="M434" s="15" t="str">
        <f>IF($J434="Check date","Enter the expiry as a date",IF($J434="Expired","Take off the shelf: return or write off",IF($J434="Critical","Return now or sell first",IF($J434="Near expiry","Sell first; check the return window",""))))</f>
        <v/>
      </c>
    </row>
    <row r="435" spans="1:13" x14ac:dyDescent="0.25">
      <c r="A435" s="10"/>
      <c r="B435" s="10"/>
      <c r="C435" s="10"/>
      <c r="D435" s="11"/>
      <c r="E435" s="12"/>
      <c r="F435" s="13"/>
      <c r="G435" s="10"/>
      <c r="H435" s="10"/>
      <c r="I435" s="14" t="str">
        <f>IF($D435="","",IF(ISNUMBER($D435),$D435-TODAY(),"Check date"))</f>
        <v/>
      </c>
      <c r="J435" s="15" t="str">
        <f>IF(OR($A435="",$D435=""),"",IF(NOT(ISNUMBER($I435)),"Check date",IF($I435&lt;0,"Expired",IF($I435&lt;=Settings!$B$3,"Critical",IF($I435&lt;=Settings!$B$4,"Near expiry","OK")))))</f>
        <v/>
      </c>
      <c r="K435" s="16" t="str">
        <f>IF(OR($E435="",$F435=""),"",IF(AND(ISNUMBER($E435),ISNUMBER($F435)),$E435*$F435,"Check"))</f>
        <v/>
      </c>
      <c r="L435" s="17" t="str">
        <f>IF(OR($A435="",$D435="",$E435=""),"",IF(NOT(ISNUMBER($D435)),"",IF($D435&lt;TODAY(),"Do not sell",IF(N($E435)&lt;=0,"",COUNTIFS($A$2:$A$501,$A435,$D$2:$D$501,"&lt;"&amp;$D435,$D$2:$D$501,"&gt;="&amp;TODAY(),$E$2:$E$501,"&gt;0")+1))))</f>
        <v/>
      </c>
      <c r="M435" s="15" t="str">
        <f>IF($J435="Check date","Enter the expiry as a date",IF($J435="Expired","Take off the shelf: return or write off",IF($J435="Critical","Return now or sell first",IF($J435="Near expiry","Sell first; check the return window",""))))</f>
        <v/>
      </c>
    </row>
    <row r="436" spans="1:13" x14ac:dyDescent="0.25">
      <c r="A436" s="10"/>
      <c r="B436" s="10"/>
      <c r="C436" s="10"/>
      <c r="D436" s="11"/>
      <c r="E436" s="12"/>
      <c r="F436" s="13"/>
      <c r="G436" s="10"/>
      <c r="H436" s="10"/>
      <c r="I436" s="14" t="str">
        <f>IF($D436="","",IF(ISNUMBER($D436),$D436-TODAY(),"Check date"))</f>
        <v/>
      </c>
      <c r="J436" s="15" t="str">
        <f>IF(OR($A436="",$D436=""),"",IF(NOT(ISNUMBER($I436)),"Check date",IF($I436&lt;0,"Expired",IF($I436&lt;=Settings!$B$3,"Critical",IF($I436&lt;=Settings!$B$4,"Near expiry","OK")))))</f>
        <v/>
      </c>
      <c r="K436" s="16" t="str">
        <f>IF(OR($E436="",$F436=""),"",IF(AND(ISNUMBER($E436),ISNUMBER($F436)),$E436*$F436,"Check"))</f>
        <v/>
      </c>
      <c r="L436" s="17" t="str">
        <f>IF(OR($A436="",$D436="",$E436=""),"",IF(NOT(ISNUMBER($D436)),"",IF($D436&lt;TODAY(),"Do not sell",IF(N($E436)&lt;=0,"",COUNTIFS($A$2:$A$501,$A436,$D$2:$D$501,"&lt;"&amp;$D436,$D$2:$D$501,"&gt;="&amp;TODAY(),$E$2:$E$501,"&gt;0")+1))))</f>
        <v/>
      </c>
      <c r="M436" s="15" t="str">
        <f>IF($J436="Check date","Enter the expiry as a date",IF($J436="Expired","Take off the shelf: return or write off",IF($J436="Critical","Return now or sell first",IF($J436="Near expiry","Sell first; check the return window",""))))</f>
        <v/>
      </c>
    </row>
    <row r="437" spans="1:13" x14ac:dyDescent="0.25">
      <c r="A437" s="10"/>
      <c r="B437" s="10"/>
      <c r="C437" s="10"/>
      <c r="D437" s="11"/>
      <c r="E437" s="12"/>
      <c r="F437" s="13"/>
      <c r="G437" s="10"/>
      <c r="H437" s="10"/>
      <c r="I437" s="14" t="str">
        <f>IF($D437="","",IF(ISNUMBER($D437),$D437-TODAY(),"Check date"))</f>
        <v/>
      </c>
      <c r="J437" s="15" t="str">
        <f>IF(OR($A437="",$D437=""),"",IF(NOT(ISNUMBER($I437)),"Check date",IF($I437&lt;0,"Expired",IF($I437&lt;=Settings!$B$3,"Critical",IF($I437&lt;=Settings!$B$4,"Near expiry","OK")))))</f>
        <v/>
      </c>
      <c r="K437" s="16" t="str">
        <f>IF(OR($E437="",$F437=""),"",IF(AND(ISNUMBER($E437),ISNUMBER($F437)),$E437*$F437,"Check"))</f>
        <v/>
      </c>
      <c r="L437" s="17" t="str">
        <f>IF(OR($A437="",$D437="",$E437=""),"",IF(NOT(ISNUMBER($D437)),"",IF($D437&lt;TODAY(),"Do not sell",IF(N($E437)&lt;=0,"",COUNTIFS($A$2:$A$501,$A437,$D$2:$D$501,"&lt;"&amp;$D437,$D$2:$D$501,"&gt;="&amp;TODAY(),$E$2:$E$501,"&gt;0")+1))))</f>
        <v/>
      </c>
      <c r="M437" s="15" t="str">
        <f>IF($J437="Check date","Enter the expiry as a date",IF($J437="Expired","Take off the shelf: return or write off",IF($J437="Critical","Return now or sell first",IF($J437="Near expiry","Sell first; check the return window",""))))</f>
        <v/>
      </c>
    </row>
    <row r="438" spans="1:13" x14ac:dyDescent="0.25">
      <c r="A438" s="10"/>
      <c r="B438" s="10"/>
      <c r="C438" s="10"/>
      <c r="D438" s="11"/>
      <c r="E438" s="12"/>
      <c r="F438" s="13"/>
      <c r="G438" s="10"/>
      <c r="H438" s="10"/>
      <c r="I438" s="14" t="str">
        <f>IF($D438="","",IF(ISNUMBER($D438),$D438-TODAY(),"Check date"))</f>
        <v/>
      </c>
      <c r="J438" s="15" t="str">
        <f>IF(OR($A438="",$D438=""),"",IF(NOT(ISNUMBER($I438)),"Check date",IF($I438&lt;0,"Expired",IF($I438&lt;=Settings!$B$3,"Critical",IF($I438&lt;=Settings!$B$4,"Near expiry","OK")))))</f>
        <v/>
      </c>
      <c r="K438" s="16" t="str">
        <f>IF(OR($E438="",$F438=""),"",IF(AND(ISNUMBER($E438),ISNUMBER($F438)),$E438*$F438,"Check"))</f>
        <v/>
      </c>
      <c r="L438" s="17" t="str">
        <f>IF(OR($A438="",$D438="",$E438=""),"",IF(NOT(ISNUMBER($D438)),"",IF($D438&lt;TODAY(),"Do not sell",IF(N($E438)&lt;=0,"",COUNTIFS($A$2:$A$501,$A438,$D$2:$D$501,"&lt;"&amp;$D438,$D$2:$D$501,"&gt;="&amp;TODAY(),$E$2:$E$501,"&gt;0")+1))))</f>
        <v/>
      </c>
      <c r="M438" s="15" t="str">
        <f>IF($J438="Check date","Enter the expiry as a date",IF($J438="Expired","Take off the shelf: return or write off",IF($J438="Critical","Return now or sell first",IF($J438="Near expiry","Sell first; check the return window",""))))</f>
        <v/>
      </c>
    </row>
    <row r="439" spans="1:13" x14ac:dyDescent="0.25">
      <c r="A439" s="10"/>
      <c r="B439" s="10"/>
      <c r="C439" s="10"/>
      <c r="D439" s="11"/>
      <c r="E439" s="12"/>
      <c r="F439" s="13"/>
      <c r="G439" s="10"/>
      <c r="H439" s="10"/>
      <c r="I439" s="14" t="str">
        <f>IF($D439="","",IF(ISNUMBER($D439),$D439-TODAY(),"Check date"))</f>
        <v/>
      </c>
      <c r="J439" s="15" t="str">
        <f>IF(OR($A439="",$D439=""),"",IF(NOT(ISNUMBER($I439)),"Check date",IF($I439&lt;0,"Expired",IF($I439&lt;=Settings!$B$3,"Critical",IF($I439&lt;=Settings!$B$4,"Near expiry","OK")))))</f>
        <v/>
      </c>
      <c r="K439" s="16" t="str">
        <f>IF(OR($E439="",$F439=""),"",IF(AND(ISNUMBER($E439),ISNUMBER($F439)),$E439*$F439,"Check"))</f>
        <v/>
      </c>
      <c r="L439" s="17" t="str">
        <f>IF(OR($A439="",$D439="",$E439=""),"",IF(NOT(ISNUMBER($D439)),"",IF($D439&lt;TODAY(),"Do not sell",IF(N($E439)&lt;=0,"",COUNTIFS($A$2:$A$501,$A439,$D$2:$D$501,"&lt;"&amp;$D439,$D$2:$D$501,"&gt;="&amp;TODAY(),$E$2:$E$501,"&gt;0")+1))))</f>
        <v/>
      </c>
      <c r="M439" s="15" t="str">
        <f>IF($J439="Check date","Enter the expiry as a date",IF($J439="Expired","Take off the shelf: return or write off",IF($J439="Critical","Return now or sell first",IF($J439="Near expiry","Sell first; check the return window",""))))</f>
        <v/>
      </c>
    </row>
    <row r="440" spans="1:13" x14ac:dyDescent="0.25">
      <c r="A440" s="10"/>
      <c r="B440" s="10"/>
      <c r="C440" s="10"/>
      <c r="D440" s="11"/>
      <c r="E440" s="12"/>
      <c r="F440" s="13"/>
      <c r="G440" s="10"/>
      <c r="H440" s="10"/>
      <c r="I440" s="14" t="str">
        <f>IF($D440="","",IF(ISNUMBER($D440),$D440-TODAY(),"Check date"))</f>
        <v/>
      </c>
      <c r="J440" s="15" t="str">
        <f>IF(OR($A440="",$D440=""),"",IF(NOT(ISNUMBER($I440)),"Check date",IF($I440&lt;0,"Expired",IF($I440&lt;=Settings!$B$3,"Critical",IF($I440&lt;=Settings!$B$4,"Near expiry","OK")))))</f>
        <v/>
      </c>
      <c r="K440" s="16" t="str">
        <f>IF(OR($E440="",$F440=""),"",IF(AND(ISNUMBER($E440),ISNUMBER($F440)),$E440*$F440,"Check"))</f>
        <v/>
      </c>
      <c r="L440" s="17" t="str">
        <f>IF(OR($A440="",$D440="",$E440=""),"",IF(NOT(ISNUMBER($D440)),"",IF($D440&lt;TODAY(),"Do not sell",IF(N($E440)&lt;=0,"",COUNTIFS($A$2:$A$501,$A440,$D$2:$D$501,"&lt;"&amp;$D440,$D$2:$D$501,"&gt;="&amp;TODAY(),$E$2:$E$501,"&gt;0")+1))))</f>
        <v/>
      </c>
      <c r="M440" s="15" t="str">
        <f>IF($J440="Check date","Enter the expiry as a date",IF($J440="Expired","Take off the shelf: return or write off",IF($J440="Critical","Return now or sell first",IF($J440="Near expiry","Sell first; check the return window",""))))</f>
        <v/>
      </c>
    </row>
    <row r="441" spans="1:13" x14ac:dyDescent="0.25">
      <c r="A441" s="10"/>
      <c r="B441" s="10"/>
      <c r="C441" s="10"/>
      <c r="D441" s="11"/>
      <c r="E441" s="12"/>
      <c r="F441" s="13"/>
      <c r="G441" s="10"/>
      <c r="H441" s="10"/>
      <c r="I441" s="14" t="str">
        <f>IF($D441="","",IF(ISNUMBER($D441),$D441-TODAY(),"Check date"))</f>
        <v/>
      </c>
      <c r="J441" s="15" t="str">
        <f>IF(OR($A441="",$D441=""),"",IF(NOT(ISNUMBER($I441)),"Check date",IF($I441&lt;0,"Expired",IF($I441&lt;=Settings!$B$3,"Critical",IF($I441&lt;=Settings!$B$4,"Near expiry","OK")))))</f>
        <v/>
      </c>
      <c r="K441" s="16" t="str">
        <f>IF(OR($E441="",$F441=""),"",IF(AND(ISNUMBER($E441),ISNUMBER($F441)),$E441*$F441,"Check"))</f>
        <v/>
      </c>
      <c r="L441" s="17" t="str">
        <f>IF(OR($A441="",$D441="",$E441=""),"",IF(NOT(ISNUMBER($D441)),"",IF($D441&lt;TODAY(),"Do not sell",IF(N($E441)&lt;=0,"",COUNTIFS($A$2:$A$501,$A441,$D$2:$D$501,"&lt;"&amp;$D441,$D$2:$D$501,"&gt;="&amp;TODAY(),$E$2:$E$501,"&gt;0")+1))))</f>
        <v/>
      </c>
      <c r="M441" s="15" t="str">
        <f>IF($J441="Check date","Enter the expiry as a date",IF($J441="Expired","Take off the shelf: return or write off",IF($J441="Critical","Return now or sell first",IF($J441="Near expiry","Sell first; check the return window",""))))</f>
        <v/>
      </c>
    </row>
    <row r="442" spans="1:13" x14ac:dyDescent="0.25">
      <c r="A442" s="10"/>
      <c r="B442" s="10"/>
      <c r="C442" s="10"/>
      <c r="D442" s="11"/>
      <c r="E442" s="12"/>
      <c r="F442" s="13"/>
      <c r="G442" s="10"/>
      <c r="H442" s="10"/>
      <c r="I442" s="14" t="str">
        <f>IF($D442="","",IF(ISNUMBER($D442),$D442-TODAY(),"Check date"))</f>
        <v/>
      </c>
      <c r="J442" s="15" t="str">
        <f>IF(OR($A442="",$D442=""),"",IF(NOT(ISNUMBER($I442)),"Check date",IF($I442&lt;0,"Expired",IF($I442&lt;=Settings!$B$3,"Critical",IF($I442&lt;=Settings!$B$4,"Near expiry","OK")))))</f>
        <v/>
      </c>
      <c r="K442" s="16" t="str">
        <f>IF(OR($E442="",$F442=""),"",IF(AND(ISNUMBER($E442),ISNUMBER($F442)),$E442*$F442,"Check"))</f>
        <v/>
      </c>
      <c r="L442" s="17" t="str">
        <f>IF(OR($A442="",$D442="",$E442=""),"",IF(NOT(ISNUMBER($D442)),"",IF($D442&lt;TODAY(),"Do not sell",IF(N($E442)&lt;=0,"",COUNTIFS($A$2:$A$501,$A442,$D$2:$D$501,"&lt;"&amp;$D442,$D$2:$D$501,"&gt;="&amp;TODAY(),$E$2:$E$501,"&gt;0")+1))))</f>
        <v/>
      </c>
      <c r="M442" s="15" t="str">
        <f>IF($J442="Check date","Enter the expiry as a date",IF($J442="Expired","Take off the shelf: return or write off",IF($J442="Critical","Return now or sell first",IF($J442="Near expiry","Sell first; check the return window",""))))</f>
        <v/>
      </c>
    </row>
    <row r="443" spans="1:13" x14ac:dyDescent="0.25">
      <c r="A443" s="10"/>
      <c r="B443" s="10"/>
      <c r="C443" s="10"/>
      <c r="D443" s="11"/>
      <c r="E443" s="12"/>
      <c r="F443" s="13"/>
      <c r="G443" s="10"/>
      <c r="H443" s="10"/>
      <c r="I443" s="14" t="str">
        <f>IF($D443="","",IF(ISNUMBER($D443),$D443-TODAY(),"Check date"))</f>
        <v/>
      </c>
      <c r="J443" s="15" t="str">
        <f>IF(OR($A443="",$D443=""),"",IF(NOT(ISNUMBER($I443)),"Check date",IF($I443&lt;0,"Expired",IF($I443&lt;=Settings!$B$3,"Critical",IF($I443&lt;=Settings!$B$4,"Near expiry","OK")))))</f>
        <v/>
      </c>
      <c r="K443" s="16" t="str">
        <f>IF(OR($E443="",$F443=""),"",IF(AND(ISNUMBER($E443),ISNUMBER($F443)),$E443*$F443,"Check"))</f>
        <v/>
      </c>
      <c r="L443" s="17" t="str">
        <f>IF(OR($A443="",$D443="",$E443=""),"",IF(NOT(ISNUMBER($D443)),"",IF($D443&lt;TODAY(),"Do not sell",IF(N($E443)&lt;=0,"",COUNTIFS($A$2:$A$501,$A443,$D$2:$D$501,"&lt;"&amp;$D443,$D$2:$D$501,"&gt;="&amp;TODAY(),$E$2:$E$501,"&gt;0")+1))))</f>
        <v/>
      </c>
      <c r="M443" s="15" t="str">
        <f>IF($J443="Check date","Enter the expiry as a date",IF($J443="Expired","Take off the shelf: return or write off",IF($J443="Critical","Return now or sell first",IF($J443="Near expiry","Sell first; check the return window",""))))</f>
        <v/>
      </c>
    </row>
    <row r="444" spans="1:13" x14ac:dyDescent="0.25">
      <c r="A444" s="10"/>
      <c r="B444" s="10"/>
      <c r="C444" s="10"/>
      <c r="D444" s="11"/>
      <c r="E444" s="12"/>
      <c r="F444" s="13"/>
      <c r="G444" s="10"/>
      <c r="H444" s="10"/>
      <c r="I444" s="14" t="str">
        <f>IF($D444="","",IF(ISNUMBER($D444),$D444-TODAY(),"Check date"))</f>
        <v/>
      </c>
      <c r="J444" s="15" t="str">
        <f>IF(OR($A444="",$D444=""),"",IF(NOT(ISNUMBER($I444)),"Check date",IF($I444&lt;0,"Expired",IF($I444&lt;=Settings!$B$3,"Critical",IF($I444&lt;=Settings!$B$4,"Near expiry","OK")))))</f>
        <v/>
      </c>
      <c r="K444" s="16" t="str">
        <f>IF(OR($E444="",$F444=""),"",IF(AND(ISNUMBER($E444),ISNUMBER($F444)),$E444*$F444,"Check"))</f>
        <v/>
      </c>
      <c r="L444" s="17" t="str">
        <f>IF(OR($A444="",$D444="",$E444=""),"",IF(NOT(ISNUMBER($D444)),"",IF($D444&lt;TODAY(),"Do not sell",IF(N($E444)&lt;=0,"",COUNTIFS($A$2:$A$501,$A444,$D$2:$D$501,"&lt;"&amp;$D444,$D$2:$D$501,"&gt;="&amp;TODAY(),$E$2:$E$501,"&gt;0")+1))))</f>
        <v/>
      </c>
      <c r="M444" s="15" t="str">
        <f>IF($J444="Check date","Enter the expiry as a date",IF($J444="Expired","Take off the shelf: return or write off",IF($J444="Critical","Return now or sell first",IF($J444="Near expiry","Sell first; check the return window",""))))</f>
        <v/>
      </c>
    </row>
    <row r="445" spans="1:13" x14ac:dyDescent="0.25">
      <c r="A445" s="10"/>
      <c r="B445" s="10"/>
      <c r="C445" s="10"/>
      <c r="D445" s="11"/>
      <c r="E445" s="12"/>
      <c r="F445" s="13"/>
      <c r="G445" s="10"/>
      <c r="H445" s="10"/>
      <c r="I445" s="14" t="str">
        <f>IF($D445="","",IF(ISNUMBER($D445),$D445-TODAY(),"Check date"))</f>
        <v/>
      </c>
      <c r="J445" s="15" t="str">
        <f>IF(OR($A445="",$D445=""),"",IF(NOT(ISNUMBER($I445)),"Check date",IF($I445&lt;0,"Expired",IF($I445&lt;=Settings!$B$3,"Critical",IF($I445&lt;=Settings!$B$4,"Near expiry","OK")))))</f>
        <v/>
      </c>
      <c r="K445" s="16" t="str">
        <f>IF(OR($E445="",$F445=""),"",IF(AND(ISNUMBER($E445),ISNUMBER($F445)),$E445*$F445,"Check"))</f>
        <v/>
      </c>
      <c r="L445" s="17" t="str">
        <f>IF(OR($A445="",$D445="",$E445=""),"",IF(NOT(ISNUMBER($D445)),"",IF($D445&lt;TODAY(),"Do not sell",IF(N($E445)&lt;=0,"",COUNTIFS($A$2:$A$501,$A445,$D$2:$D$501,"&lt;"&amp;$D445,$D$2:$D$501,"&gt;="&amp;TODAY(),$E$2:$E$501,"&gt;0")+1))))</f>
        <v/>
      </c>
      <c r="M445" s="15" t="str">
        <f>IF($J445="Check date","Enter the expiry as a date",IF($J445="Expired","Take off the shelf: return or write off",IF($J445="Critical","Return now or sell first",IF($J445="Near expiry","Sell first; check the return window",""))))</f>
        <v/>
      </c>
    </row>
    <row r="446" spans="1:13" x14ac:dyDescent="0.25">
      <c r="A446" s="10"/>
      <c r="B446" s="10"/>
      <c r="C446" s="10"/>
      <c r="D446" s="11"/>
      <c r="E446" s="12"/>
      <c r="F446" s="13"/>
      <c r="G446" s="10"/>
      <c r="H446" s="10"/>
      <c r="I446" s="14" t="str">
        <f>IF($D446="","",IF(ISNUMBER($D446),$D446-TODAY(),"Check date"))</f>
        <v/>
      </c>
      <c r="J446" s="15" t="str">
        <f>IF(OR($A446="",$D446=""),"",IF(NOT(ISNUMBER($I446)),"Check date",IF($I446&lt;0,"Expired",IF($I446&lt;=Settings!$B$3,"Critical",IF($I446&lt;=Settings!$B$4,"Near expiry","OK")))))</f>
        <v/>
      </c>
      <c r="K446" s="16" t="str">
        <f>IF(OR($E446="",$F446=""),"",IF(AND(ISNUMBER($E446),ISNUMBER($F446)),$E446*$F446,"Check"))</f>
        <v/>
      </c>
      <c r="L446" s="17" t="str">
        <f>IF(OR($A446="",$D446="",$E446=""),"",IF(NOT(ISNUMBER($D446)),"",IF($D446&lt;TODAY(),"Do not sell",IF(N($E446)&lt;=0,"",COUNTIFS($A$2:$A$501,$A446,$D$2:$D$501,"&lt;"&amp;$D446,$D$2:$D$501,"&gt;="&amp;TODAY(),$E$2:$E$501,"&gt;0")+1))))</f>
        <v/>
      </c>
      <c r="M446" s="15" t="str">
        <f>IF($J446="Check date","Enter the expiry as a date",IF($J446="Expired","Take off the shelf: return or write off",IF($J446="Critical","Return now or sell first",IF($J446="Near expiry","Sell first; check the return window",""))))</f>
        <v/>
      </c>
    </row>
    <row r="447" spans="1:13" x14ac:dyDescent="0.25">
      <c r="A447" s="10"/>
      <c r="B447" s="10"/>
      <c r="C447" s="10"/>
      <c r="D447" s="11"/>
      <c r="E447" s="12"/>
      <c r="F447" s="13"/>
      <c r="G447" s="10"/>
      <c r="H447" s="10"/>
      <c r="I447" s="14" t="str">
        <f>IF($D447="","",IF(ISNUMBER($D447),$D447-TODAY(),"Check date"))</f>
        <v/>
      </c>
      <c r="J447" s="15" t="str">
        <f>IF(OR($A447="",$D447=""),"",IF(NOT(ISNUMBER($I447)),"Check date",IF($I447&lt;0,"Expired",IF($I447&lt;=Settings!$B$3,"Critical",IF($I447&lt;=Settings!$B$4,"Near expiry","OK")))))</f>
        <v/>
      </c>
      <c r="K447" s="16" t="str">
        <f>IF(OR($E447="",$F447=""),"",IF(AND(ISNUMBER($E447),ISNUMBER($F447)),$E447*$F447,"Check"))</f>
        <v/>
      </c>
      <c r="L447" s="17" t="str">
        <f>IF(OR($A447="",$D447="",$E447=""),"",IF(NOT(ISNUMBER($D447)),"",IF($D447&lt;TODAY(),"Do not sell",IF(N($E447)&lt;=0,"",COUNTIFS($A$2:$A$501,$A447,$D$2:$D$501,"&lt;"&amp;$D447,$D$2:$D$501,"&gt;="&amp;TODAY(),$E$2:$E$501,"&gt;0")+1))))</f>
        <v/>
      </c>
      <c r="M447" s="15" t="str">
        <f>IF($J447="Check date","Enter the expiry as a date",IF($J447="Expired","Take off the shelf: return or write off",IF($J447="Critical","Return now or sell first",IF($J447="Near expiry","Sell first; check the return window",""))))</f>
        <v/>
      </c>
    </row>
    <row r="448" spans="1:13" x14ac:dyDescent="0.25">
      <c r="A448" s="10"/>
      <c r="B448" s="10"/>
      <c r="C448" s="10"/>
      <c r="D448" s="11"/>
      <c r="E448" s="12"/>
      <c r="F448" s="13"/>
      <c r="G448" s="10"/>
      <c r="H448" s="10"/>
      <c r="I448" s="14" t="str">
        <f>IF($D448="","",IF(ISNUMBER($D448),$D448-TODAY(),"Check date"))</f>
        <v/>
      </c>
      <c r="J448" s="15" t="str">
        <f>IF(OR($A448="",$D448=""),"",IF(NOT(ISNUMBER($I448)),"Check date",IF($I448&lt;0,"Expired",IF($I448&lt;=Settings!$B$3,"Critical",IF($I448&lt;=Settings!$B$4,"Near expiry","OK")))))</f>
        <v/>
      </c>
      <c r="K448" s="16" t="str">
        <f>IF(OR($E448="",$F448=""),"",IF(AND(ISNUMBER($E448),ISNUMBER($F448)),$E448*$F448,"Check"))</f>
        <v/>
      </c>
      <c r="L448" s="17" t="str">
        <f>IF(OR($A448="",$D448="",$E448=""),"",IF(NOT(ISNUMBER($D448)),"",IF($D448&lt;TODAY(),"Do not sell",IF(N($E448)&lt;=0,"",COUNTIFS($A$2:$A$501,$A448,$D$2:$D$501,"&lt;"&amp;$D448,$D$2:$D$501,"&gt;="&amp;TODAY(),$E$2:$E$501,"&gt;0")+1))))</f>
        <v/>
      </c>
      <c r="M448" s="15" t="str">
        <f>IF($J448="Check date","Enter the expiry as a date",IF($J448="Expired","Take off the shelf: return or write off",IF($J448="Critical","Return now or sell first",IF($J448="Near expiry","Sell first; check the return window",""))))</f>
        <v/>
      </c>
    </row>
    <row r="449" spans="1:13" x14ac:dyDescent="0.25">
      <c r="A449" s="10"/>
      <c r="B449" s="10"/>
      <c r="C449" s="10"/>
      <c r="D449" s="11"/>
      <c r="E449" s="12"/>
      <c r="F449" s="13"/>
      <c r="G449" s="10"/>
      <c r="H449" s="10"/>
      <c r="I449" s="14" t="str">
        <f>IF($D449="","",IF(ISNUMBER($D449),$D449-TODAY(),"Check date"))</f>
        <v/>
      </c>
      <c r="J449" s="15" t="str">
        <f>IF(OR($A449="",$D449=""),"",IF(NOT(ISNUMBER($I449)),"Check date",IF($I449&lt;0,"Expired",IF($I449&lt;=Settings!$B$3,"Critical",IF($I449&lt;=Settings!$B$4,"Near expiry","OK")))))</f>
        <v/>
      </c>
      <c r="K449" s="16" t="str">
        <f>IF(OR($E449="",$F449=""),"",IF(AND(ISNUMBER($E449),ISNUMBER($F449)),$E449*$F449,"Check"))</f>
        <v/>
      </c>
      <c r="L449" s="17" t="str">
        <f>IF(OR($A449="",$D449="",$E449=""),"",IF(NOT(ISNUMBER($D449)),"",IF($D449&lt;TODAY(),"Do not sell",IF(N($E449)&lt;=0,"",COUNTIFS($A$2:$A$501,$A449,$D$2:$D$501,"&lt;"&amp;$D449,$D$2:$D$501,"&gt;="&amp;TODAY(),$E$2:$E$501,"&gt;0")+1))))</f>
        <v/>
      </c>
      <c r="M449" s="15" t="str">
        <f>IF($J449="Check date","Enter the expiry as a date",IF($J449="Expired","Take off the shelf: return or write off",IF($J449="Critical","Return now or sell first",IF($J449="Near expiry","Sell first; check the return window",""))))</f>
        <v/>
      </c>
    </row>
    <row r="450" spans="1:13" x14ac:dyDescent="0.25">
      <c r="A450" s="10"/>
      <c r="B450" s="10"/>
      <c r="C450" s="10"/>
      <c r="D450" s="11"/>
      <c r="E450" s="12"/>
      <c r="F450" s="13"/>
      <c r="G450" s="10"/>
      <c r="H450" s="10"/>
      <c r="I450" s="14" t="str">
        <f>IF($D450="","",IF(ISNUMBER($D450),$D450-TODAY(),"Check date"))</f>
        <v/>
      </c>
      <c r="J450" s="15" t="str">
        <f>IF(OR($A450="",$D450=""),"",IF(NOT(ISNUMBER($I450)),"Check date",IF($I450&lt;0,"Expired",IF($I450&lt;=Settings!$B$3,"Critical",IF($I450&lt;=Settings!$B$4,"Near expiry","OK")))))</f>
        <v/>
      </c>
      <c r="K450" s="16" t="str">
        <f>IF(OR($E450="",$F450=""),"",IF(AND(ISNUMBER($E450),ISNUMBER($F450)),$E450*$F450,"Check"))</f>
        <v/>
      </c>
      <c r="L450" s="17" t="str">
        <f>IF(OR($A450="",$D450="",$E450=""),"",IF(NOT(ISNUMBER($D450)),"",IF($D450&lt;TODAY(),"Do not sell",IF(N($E450)&lt;=0,"",COUNTIFS($A$2:$A$501,$A450,$D$2:$D$501,"&lt;"&amp;$D450,$D$2:$D$501,"&gt;="&amp;TODAY(),$E$2:$E$501,"&gt;0")+1))))</f>
        <v/>
      </c>
      <c r="M450" s="15" t="str">
        <f>IF($J450="Check date","Enter the expiry as a date",IF($J450="Expired","Take off the shelf: return or write off",IF($J450="Critical","Return now or sell first",IF($J450="Near expiry","Sell first; check the return window",""))))</f>
        <v/>
      </c>
    </row>
    <row r="451" spans="1:13" x14ac:dyDescent="0.25">
      <c r="A451" s="10"/>
      <c r="B451" s="10"/>
      <c r="C451" s="10"/>
      <c r="D451" s="11"/>
      <c r="E451" s="12"/>
      <c r="F451" s="13"/>
      <c r="G451" s="10"/>
      <c r="H451" s="10"/>
      <c r="I451" s="14" t="str">
        <f>IF($D451="","",IF(ISNUMBER($D451),$D451-TODAY(),"Check date"))</f>
        <v/>
      </c>
      <c r="J451" s="15" t="str">
        <f>IF(OR($A451="",$D451=""),"",IF(NOT(ISNUMBER($I451)),"Check date",IF($I451&lt;0,"Expired",IF($I451&lt;=Settings!$B$3,"Critical",IF($I451&lt;=Settings!$B$4,"Near expiry","OK")))))</f>
        <v/>
      </c>
      <c r="K451" s="16" t="str">
        <f>IF(OR($E451="",$F451=""),"",IF(AND(ISNUMBER($E451),ISNUMBER($F451)),$E451*$F451,"Check"))</f>
        <v/>
      </c>
      <c r="L451" s="17" t="str">
        <f>IF(OR($A451="",$D451="",$E451=""),"",IF(NOT(ISNUMBER($D451)),"",IF($D451&lt;TODAY(),"Do not sell",IF(N($E451)&lt;=0,"",COUNTIFS($A$2:$A$501,$A451,$D$2:$D$501,"&lt;"&amp;$D451,$D$2:$D$501,"&gt;="&amp;TODAY(),$E$2:$E$501,"&gt;0")+1))))</f>
        <v/>
      </c>
      <c r="M451" s="15" t="str">
        <f>IF($J451="Check date","Enter the expiry as a date",IF($J451="Expired","Take off the shelf: return or write off",IF($J451="Critical","Return now or sell first",IF($J451="Near expiry","Sell first; check the return window",""))))</f>
        <v/>
      </c>
    </row>
    <row r="452" spans="1:13" x14ac:dyDescent="0.25">
      <c r="A452" s="10"/>
      <c r="B452" s="10"/>
      <c r="C452" s="10"/>
      <c r="D452" s="11"/>
      <c r="E452" s="12"/>
      <c r="F452" s="13"/>
      <c r="G452" s="10"/>
      <c r="H452" s="10"/>
      <c r="I452" s="14" t="str">
        <f>IF($D452="","",IF(ISNUMBER($D452),$D452-TODAY(),"Check date"))</f>
        <v/>
      </c>
      <c r="J452" s="15" t="str">
        <f>IF(OR($A452="",$D452=""),"",IF(NOT(ISNUMBER($I452)),"Check date",IF($I452&lt;0,"Expired",IF($I452&lt;=Settings!$B$3,"Critical",IF($I452&lt;=Settings!$B$4,"Near expiry","OK")))))</f>
        <v/>
      </c>
      <c r="K452" s="16" t="str">
        <f>IF(OR($E452="",$F452=""),"",IF(AND(ISNUMBER($E452),ISNUMBER($F452)),$E452*$F452,"Check"))</f>
        <v/>
      </c>
      <c r="L452" s="17" t="str">
        <f>IF(OR($A452="",$D452="",$E452=""),"",IF(NOT(ISNUMBER($D452)),"",IF($D452&lt;TODAY(),"Do not sell",IF(N($E452)&lt;=0,"",COUNTIFS($A$2:$A$501,$A452,$D$2:$D$501,"&lt;"&amp;$D452,$D$2:$D$501,"&gt;="&amp;TODAY(),$E$2:$E$501,"&gt;0")+1))))</f>
        <v/>
      </c>
      <c r="M452" s="15" t="str">
        <f>IF($J452="Check date","Enter the expiry as a date",IF($J452="Expired","Take off the shelf: return or write off",IF($J452="Critical","Return now or sell first",IF($J452="Near expiry","Sell first; check the return window",""))))</f>
        <v/>
      </c>
    </row>
    <row r="453" spans="1:13" x14ac:dyDescent="0.25">
      <c r="A453" s="10"/>
      <c r="B453" s="10"/>
      <c r="C453" s="10"/>
      <c r="D453" s="11"/>
      <c r="E453" s="12"/>
      <c r="F453" s="13"/>
      <c r="G453" s="10"/>
      <c r="H453" s="10"/>
      <c r="I453" s="14" t="str">
        <f>IF($D453="","",IF(ISNUMBER($D453),$D453-TODAY(),"Check date"))</f>
        <v/>
      </c>
      <c r="J453" s="15" t="str">
        <f>IF(OR($A453="",$D453=""),"",IF(NOT(ISNUMBER($I453)),"Check date",IF($I453&lt;0,"Expired",IF($I453&lt;=Settings!$B$3,"Critical",IF($I453&lt;=Settings!$B$4,"Near expiry","OK")))))</f>
        <v/>
      </c>
      <c r="K453" s="16" t="str">
        <f>IF(OR($E453="",$F453=""),"",IF(AND(ISNUMBER($E453),ISNUMBER($F453)),$E453*$F453,"Check"))</f>
        <v/>
      </c>
      <c r="L453" s="17" t="str">
        <f>IF(OR($A453="",$D453="",$E453=""),"",IF(NOT(ISNUMBER($D453)),"",IF($D453&lt;TODAY(),"Do not sell",IF(N($E453)&lt;=0,"",COUNTIFS($A$2:$A$501,$A453,$D$2:$D$501,"&lt;"&amp;$D453,$D$2:$D$501,"&gt;="&amp;TODAY(),$E$2:$E$501,"&gt;0")+1))))</f>
        <v/>
      </c>
      <c r="M453" s="15" t="str">
        <f>IF($J453="Check date","Enter the expiry as a date",IF($J453="Expired","Take off the shelf: return or write off",IF($J453="Critical","Return now or sell first",IF($J453="Near expiry","Sell first; check the return window",""))))</f>
        <v/>
      </c>
    </row>
    <row r="454" spans="1:13" x14ac:dyDescent="0.25">
      <c r="A454" s="10"/>
      <c r="B454" s="10"/>
      <c r="C454" s="10"/>
      <c r="D454" s="11"/>
      <c r="E454" s="12"/>
      <c r="F454" s="13"/>
      <c r="G454" s="10"/>
      <c r="H454" s="10"/>
      <c r="I454" s="14" t="str">
        <f>IF($D454="","",IF(ISNUMBER($D454),$D454-TODAY(),"Check date"))</f>
        <v/>
      </c>
      <c r="J454" s="15" t="str">
        <f>IF(OR($A454="",$D454=""),"",IF(NOT(ISNUMBER($I454)),"Check date",IF($I454&lt;0,"Expired",IF($I454&lt;=Settings!$B$3,"Critical",IF($I454&lt;=Settings!$B$4,"Near expiry","OK")))))</f>
        <v/>
      </c>
      <c r="K454" s="16" t="str">
        <f>IF(OR($E454="",$F454=""),"",IF(AND(ISNUMBER($E454),ISNUMBER($F454)),$E454*$F454,"Check"))</f>
        <v/>
      </c>
      <c r="L454" s="17" t="str">
        <f>IF(OR($A454="",$D454="",$E454=""),"",IF(NOT(ISNUMBER($D454)),"",IF($D454&lt;TODAY(),"Do not sell",IF(N($E454)&lt;=0,"",COUNTIFS($A$2:$A$501,$A454,$D$2:$D$501,"&lt;"&amp;$D454,$D$2:$D$501,"&gt;="&amp;TODAY(),$E$2:$E$501,"&gt;0")+1))))</f>
        <v/>
      </c>
      <c r="M454" s="15" t="str">
        <f>IF($J454="Check date","Enter the expiry as a date",IF($J454="Expired","Take off the shelf: return or write off",IF($J454="Critical","Return now or sell first",IF($J454="Near expiry","Sell first; check the return window",""))))</f>
        <v/>
      </c>
    </row>
    <row r="455" spans="1:13" x14ac:dyDescent="0.25">
      <c r="A455" s="10"/>
      <c r="B455" s="10"/>
      <c r="C455" s="10"/>
      <c r="D455" s="11"/>
      <c r="E455" s="12"/>
      <c r="F455" s="13"/>
      <c r="G455" s="10"/>
      <c r="H455" s="10"/>
      <c r="I455" s="14" t="str">
        <f>IF($D455="","",IF(ISNUMBER($D455),$D455-TODAY(),"Check date"))</f>
        <v/>
      </c>
      <c r="J455" s="15" t="str">
        <f>IF(OR($A455="",$D455=""),"",IF(NOT(ISNUMBER($I455)),"Check date",IF($I455&lt;0,"Expired",IF($I455&lt;=Settings!$B$3,"Critical",IF($I455&lt;=Settings!$B$4,"Near expiry","OK")))))</f>
        <v/>
      </c>
      <c r="K455" s="16" t="str">
        <f>IF(OR($E455="",$F455=""),"",IF(AND(ISNUMBER($E455),ISNUMBER($F455)),$E455*$F455,"Check"))</f>
        <v/>
      </c>
      <c r="L455" s="17" t="str">
        <f>IF(OR($A455="",$D455="",$E455=""),"",IF(NOT(ISNUMBER($D455)),"",IF($D455&lt;TODAY(),"Do not sell",IF(N($E455)&lt;=0,"",COUNTIFS($A$2:$A$501,$A455,$D$2:$D$501,"&lt;"&amp;$D455,$D$2:$D$501,"&gt;="&amp;TODAY(),$E$2:$E$501,"&gt;0")+1))))</f>
        <v/>
      </c>
      <c r="M455" s="15" t="str">
        <f>IF($J455="Check date","Enter the expiry as a date",IF($J455="Expired","Take off the shelf: return or write off",IF($J455="Critical","Return now or sell first",IF($J455="Near expiry","Sell first; check the return window",""))))</f>
        <v/>
      </c>
    </row>
    <row r="456" spans="1:13" x14ac:dyDescent="0.25">
      <c r="A456" s="10"/>
      <c r="B456" s="10"/>
      <c r="C456" s="10"/>
      <c r="D456" s="11"/>
      <c r="E456" s="12"/>
      <c r="F456" s="13"/>
      <c r="G456" s="10"/>
      <c r="H456" s="10"/>
      <c r="I456" s="14" t="str">
        <f>IF($D456="","",IF(ISNUMBER($D456),$D456-TODAY(),"Check date"))</f>
        <v/>
      </c>
      <c r="J456" s="15" t="str">
        <f>IF(OR($A456="",$D456=""),"",IF(NOT(ISNUMBER($I456)),"Check date",IF($I456&lt;0,"Expired",IF($I456&lt;=Settings!$B$3,"Critical",IF($I456&lt;=Settings!$B$4,"Near expiry","OK")))))</f>
        <v/>
      </c>
      <c r="K456" s="16" t="str">
        <f>IF(OR($E456="",$F456=""),"",IF(AND(ISNUMBER($E456),ISNUMBER($F456)),$E456*$F456,"Check"))</f>
        <v/>
      </c>
      <c r="L456" s="17" t="str">
        <f>IF(OR($A456="",$D456="",$E456=""),"",IF(NOT(ISNUMBER($D456)),"",IF($D456&lt;TODAY(),"Do not sell",IF(N($E456)&lt;=0,"",COUNTIFS($A$2:$A$501,$A456,$D$2:$D$501,"&lt;"&amp;$D456,$D$2:$D$501,"&gt;="&amp;TODAY(),$E$2:$E$501,"&gt;0")+1))))</f>
        <v/>
      </c>
      <c r="M456" s="15" t="str">
        <f>IF($J456="Check date","Enter the expiry as a date",IF($J456="Expired","Take off the shelf: return or write off",IF($J456="Critical","Return now or sell first",IF($J456="Near expiry","Sell first; check the return window",""))))</f>
        <v/>
      </c>
    </row>
    <row r="457" spans="1:13" x14ac:dyDescent="0.25">
      <c r="A457" s="10"/>
      <c r="B457" s="10"/>
      <c r="C457" s="10"/>
      <c r="D457" s="11"/>
      <c r="E457" s="12"/>
      <c r="F457" s="13"/>
      <c r="G457" s="10"/>
      <c r="H457" s="10"/>
      <c r="I457" s="14" t="str">
        <f>IF($D457="","",IF(ISNUMBER($D457),$D457-TODAY(),"Check date"))</f>
        <v/>
      </c>
      <c r="J457" s="15" t="str">
        <f>IF(OR($A457="",$D457=""),"",IF(NOT(ISNUMBER($I457)),"Check date",IF($I457&lt;0,"Expired",IF($I457&lt;=Settings!$B$3,"Critical",IF($I457&lt;=Settings!$B$4,"Near expiry","OK")))))</f>
        <v/>
      </c>
      <c r="K457" s="16" t="str">
        <f>IF(OR($E457="",$F457=""),"",IF(AND(ISNUMBER($E457),ISNUMBER($F457)),$E457*$F457,"Check"))</f>
        <v/>
      </c>
      <c r="L457" s="17" t="str">
        <f>IF(OR($A457="",$D457="",$E457=""),"",IF(NOT(ISNUMBER($D457)),"",IF($D457&lt;TODAY(),"Do not sell",IF(N($E457)&lt;=0,"",COUNTIFS($A$2:$A$501,$A457,$D$2:$D$501,"&lt;"&amp;$D457,$D$2:$D$501,"&gt;="&amp;TODAY(),$E$2:$E$501,"&gt;0")+1))))</f>
        <v/>
      </c>
      <c r="M457" s="15" t="str">
        <f>IF($J457="Check date","Enter the expiry as a date",IF($J457="Expired","Take off the shelf: return or write off",IF($J457="Critical","Return now or sell first",IF($J457="Near expiry","Sell first; check the return window",""))))</f>
        <v/>
      </c>
    </row>
    <row r="458" spans="1:13" x14ac:dyDescent="0.25">
      <c r="A458" s="10"/>
      <c r="B458" s="10"/>
      <c r="C458" s="10"/>
      <c r="D458" s="11"/>
      <c r="E458" s="12"/>
      <c r="F458" s="13"/>
      <c r="G458" s="10"/>
      <c r="H458" s="10"/>
      <c r="I458" s="14" t="str">
        <f>IF($D458="","",IF(ISNUMBER($D458),$D458-TODAY(),"Check date"))</f>
        <v/>
      </c>
      <c r="J458" s="15" t="str">
        <f>IF(OR($A458="",$D458=""),"",IF(NOT(ISNUMBER($I458)),"Check date",IF($I458&lt;0,"Expired",IF($I458&lt;=Settings!$B$3,"Critical",IF($I458&lt;=Settings!$B$4,"Near expiry","OK")))))</f>
        <v/>
      </c>
      <c r="K458" s="16" t="str">
        <f>IF(OR($E458="",$F458=""),"",IF(AND(ISNUMBER($E458),ISNUMBER($F458)),$E458*$F458,"Check"))</f>
        <v/>
      </c>
      <c r="L458" s="17" t="str">
        <f>IF(OR($A458="",$D458="",$E458=""),"",IF(NOT(ISNUMBER($D458)),"",IF($D458&lt;TODAY(),"Do not sell",IF(N($E458)&lt;=0,"",COUNTIFS($A$2:$A$501,$A458,$D$2:$D$501,"&lt;"&amp;$D458,$D$2:$D$501,"&gt;="&amp;TODAY(),$E$2:$E$501,"&gt;0")+1))))</f>
        <v/>
      </c>
      <c r="M458" s="15" t="str">
        <f>IF($J458="Check date","Enter the expiry as a date",IF($J458="Expired","Take off the shelf: return or write off",IF($J458="Critical","Return now or sell first",IF($J458="Near expiry","Sell first; check the return window",""))))</f>
        <v/>
      </c>
    </row>
    <row r="459" spans="1:13" x14ac:dyDescent="0.25">
      <c r="A459" s="10"/>
      <c r="B459" s="10"/>
      <c r="C459" s="10"/>
      <c r="D459" s="11"/>
      <c r="E459" s="12"/>
      <c r="F459" s="13"/>
      <c r="G459" s="10"/>
      <c r="H459" s="10"/>
      <c r="I459" s="14" t="str">
        <f>IF($D459="","",IF(ISNUMBER($D459),$D459-TODAY(),"Check date"))</f>
        <v/>
      </c>
      <c r="J459" s="15" t="str">
        <f>IF(OR($A459="",$D459=""),"",IF(NOT(ISNUMBER($I459)),"Check date",IF($I459&lt;0,"Expired",IF($I459&lt;=Settings!$B$3,"Critical",IF($I459&lt;=Settings!$B$4,"Near expiry","OK")))))</f>
        <v/>
      </c>
      <c r="K459" s="16" t="str">
        <f>IF(OR($E459="",$F459=""),"",IF(AND(ISNUMBER($E459),ISNUMBER($F459)),$E459*$F459,"Check"))</f>
        <v/>
      </c>
      <c r="L459" s="17" t="str">
        <f>IF(OR($A459="",$D459="",$E459=""),"",IF(NOT(ISNUMBER($D459)),"",IF($D459&lt;TODAY(),"Do not sell",IF(N($E459)&lt;=0,"",COUNTIFS($A$2:$A$501,$A459,$D$2:$D$501,"&lt;"&amp;$D459,$D$2:$D$501,"&gt;="&amp;TODAY(),$E$2:$E$501,"&gt;0")+1))))</f>
        <v/>
      </c>
      <c r="M459" s="15" t="str">
        <f>IF($J459="Check date","Enter the expiry as a date",IF($J459="Expired","Take off the shelf: return or write off",IF($J459="Critical","Return now or sell first",IF($J459="Near expiry","Sell first; check the return window",""))))</f>
        <v/>
      </c>
    </row>
    <row r="460" spans="1:13" x14ac:dyDescent="0.25">
      <c r="A460" s="10"/>
      <c r="B460" s="10"/>
      <c r="C460" s="10"/>
      <c r="D460" s="11"/>
      <c r="E460" s="12"/>
      <c r="F460" s="13"/>
      <c r="G460" s="10"/>
      <c r="H460" s="10"/>
      <c r="I460" s="14" t="str">
        <f>IF($D460="","",IF(ISNUMBER($D460),$D460-TODAY(),"Check date"))</f>
        <v/>
      </c>
      <c r="J460" s="15" t="str">
        <f>IF(OR($A460="",$D460=""),"",IF(NOT(ISNUMBER($I460)),"Check date",IF($I460&lt;0,"Expired",IF($I460&lt;=Settings!$B$3,"Critical",IF($I460&lt;=Settings!$B$4,"Near expiry","OK")))))</f>
        <v/>
      </c>
      <c r="K460" s="16" t="str">
        <f>IF(OR($E460="",$F460=""),"",IF(AND(ISNUMBER($E460),ISNUMBER($F460)),$E460*$F460,"Check"))</f>
        <v/>
      </c>
      <c r="L460" s="17" t="str">
        <f>IF(OR($A460="",$D460="",$E460=""),"",IF(NOT(ISNUMBER($D460)),"",IF($D460&lt;TODAY(),"Do not sell",IF(N($E460)&lt;=0,"",COUNTIFS($A$2:$A$501,$A460,$D$2:$D$501,"&lt;"&amp;$D460,$D$2:$D$501,"&gt;="&amp;TODAY(),$E$2:$E$501,"&gt;0")+1))))</f>
        <v/>
      </c>
      <c r="M460" s="15" t="str">
        <f>IF($J460="Check date","Enter the expiry as a date",IF($J460="Expired","Take off the shelf: return or write off",IF($J460="Critical","Return now or sell first",IF($J460="Near expiry","Sell first; check the return window",""))))</f>
        <v/>
      </c>
    </row>
    <row r="461" spans="1:13" x14ac:dyDescent="0.25">
      <c r="A461" s="10"/>
      <c r="B461" s="10"/>
      <c r="C461" s="10"/>
      <c r="D461" s="11"/>
      <c r="E461" s="12"/>
      <c r="F461" s="13"/>
      <c r="G461" s="10"/>
      <c r="H461" s="10"/>
      <c r="I461" s="14" t="str">
        <f>IF($D461="","",IF(ISNUMBER($D461),$D461-TODAY(),"Check date"))</f>
        <v/>
      </c>
      <c r="J461" s="15" t="str">
        <f>IF(OR($A461="",$D461=""),"",IF(NOT(ISNUMBER($I461)),"Check date",IF($I461&lt;0,"Expired",IF($I461&lt;=Settings!$B$3,"Critical",IF($I461&lt;=Settings!$B$4,"Near expiry","OK")))))</f>
        <v/>
      </c>
      <c r="K461" s="16" t="str">
        <f>IF(OR($E461="",$F461=""),"",IF(AND(ISNUMBER($E461),ISNUMBER($F461)),$E461*$F461,"Check"))</f>
        <v/>
      </c>
      <c r="L461" s="17" t="str">
        <f>IF(OR($A461="",$D461="",$E461=""),"",IF(NOT(ISNUMBER($D461)),"",IF($D461&lt;TODAY(),"Do not sell",IF(N($E461)&lt;=0,"",COUNTIFS($A$2:$A$501,$A461,$D$2:$D$501,"&lt;"&amp;$D461,$D$2:$D$501,"&gt;="&amp;TODAY(),$E$2:$E$501,"&gt;0")+1))))</f>
        <v/>
      </c>
      <c r="M461" s="15" t="str">
        <f>IF($J461="Check date","Enter the expiry as a date",IF($J461="Expired","Take off the shelf: return or write off",IF($J461="Critical","Return now or sell first",IF($J461="Near expiry","Sell first; check the return window",""))))</f>
        <v/>
      </c>
    </row>
    <row r="462" spans="1:13" x14ac:dyDescent="0.25">
      <c r="A462" s="10"/>
      <c r="B462" s="10"/>
      <c r="C462" s="10"/>
      <c r="D462" s="11"/>
      <c r="E462" s="12"/>
      <c r="F462" s="13"/>
      <c r="G462" s="10"/>
      <c r="H462" s="10"/>
      <c r="I462" s="14" t="str">
        <f>IF($D462="","",IF(ISNUMBER($D462),$D462-TODAY(),"Check date"))</f>
        <v/>
      </c>
      <c r="J462" s="15" t="str">
        <f>IF(OR($A462="",$D462=""),"",IF(NOT(ISNUMBER($I462)),"Check date",IF($I462&lt;0,"Expired",IF($I462&lt;=Settings!$B$3,"Critical",IF($I462&lt;=Settings!$B$4,"Near expiry","OK")))))</f>
        <v/>
      </c>
      <c r="K462" s="16" t="str">
        <f>IF(OR($E462="",$F462=""),"",IF(AND(ISNUMBER($E462),ISNUMBER($F462)),$E462*$F462,"Check"))</f>
        <v/>
      </c>
      <c r="L462" s="17" t="str">
        <f>IF(OR($A462="",$D462="",$E462=""),"",IF(NOT(ISNUMBER($D462)),"",IF($D462&lt;TODAY(),"Do not sell",IF(N($E462)&lt;=0,"",COUNTIFS($A$2:$A$501,$A462,$D$2:$D$501,"&lt;"&amp;$D462,$D$2:$D$501,"&gt;="&amp;TODAY(),$E$2:$E$501,"&gt;0")+1))))</f>
        <v/>
      </c>
      <c r="M462" s="15" t="str">
        <f>IF($J462="Check date","Enter the expiry as a date",IF($J462="Expired","Take off the shelf: return or write off",IF($J462="Critical","Return now or sell first",IF($J462="Near expiry","Sell first; check the return window",""))))</f>
        <v/>
      </c>
    </row>
    <row r="463" spans="1:13" x14ac:dyDescent="0.25">
      <c r="A463" s="10"/>
      <c r="B463" s="10"/>
      <c r="C463" s="10"/>
      <c r="D463" s="11"/>
      <c r="E463" s="12"/>
      <c r="F463" s="13"/>
      <c r="G463" s="10"/>
      <c r="H463" s="10"/>
      <c r="I463" s="14" t="str">
        <f>IF($D463="","",IF(ISNUMBER($D463),$D463-TODAY(),"Check date"))</f>
        <v/>
      </c>
      <c r="J463" s="15" t="str">
        <f>IF(OR($A463="",$D463=""),"",IF(NOT(ISNUMBER($I463)),"Check date",IF($I463&lt;0,"Expired",IF($I463&lt;=Settings!$B$3,"Critical",IF($I463&lt;=Settings!$B$4,"Near expiry","OK")))))</f>
        <v/>
      </c>
      <c r="K463" s="16" t="str">
        <f>IF(OR($E463="",$F463=""),"",IF(AND(ISNUMBER($E463),ISNUMBER($F463)),$E463*$F463,"Check"))</f>
        <v/>
      </c>
      <c r="L463" s="17" t="str">
        <f>IF(OR($A463="",$D463="",$E463=""),"",IF(NOT(ISNUMBER($D463)),"",IF($D463&lt;TODAY(),"Do not sell",IF(N($E463)&lt;=0,"",COUNTIFS($A$2:$A$501,$A463,$D$2:$D$501,"&lt;"&amp;$D463,$D$2:$D$501,"&gt;="&amp;TODAY(),$E$2:$E$501,"&gt;0")+1))))</f>
        <v/>
      </c>
      <c r="M463" s="15" t="str">
        <f>IF($J463="Check date","Enter the expiry as a date",IF($J463="Expired","Take off the shelf: return or write off",IF($J463="Critical","Return now or sell first",IF($J463="Near expiry","Sell first; check the return window",""))))</f>
        <v/>
      </c>
    </row>
    <row r="464" spans="1:13" x14ac:dyDescent="0.25">
      <c r="A464" s="10"/>
      <c r="B464" s="10"/>
      <c r="C464" s="10"/>
      <c r="D464" s="11"/>
      <c r="E464" s="12"/>
      <c r="F464" s="13"/>
      <c r="G464" s="10"/>
      <c r="H464" s="10"/>
      <c r="I464" s="14" t="str">
        <f>IF($D464="","",IF(ISNUMBER($D464),$D464-TODAY(),"Check date"))</f>
        <v/>
      </c>
      <c r="J464" s="15" t="str">
        <f>IF(OR($A464="",$D464=""),"",IF(NOT(ISNUMBER($I464)),"Check date",IF($I464&lt;0,"Expired",IF($I464&lt;=Settings!$B$3,"Critical",IF($I464&lt;=Settings!$B$4,"Near expiry","OK")))))</f>
        <v/>
      </c>
      <c r="K464" s="16" t="str">
        <f>IF(OR($E464="",$F464=""),"",IF(AND(ISNUMBER($E464),ISNUMBER($F464)),$E464*$F464,"Check"))</f>
        <v/>
      </c>
      <c r="L464" s="17" t="str">
        <f>IF(OR($A464="",$D464="",$E464=""),"",IF(NOT(ISNUMBER($D464)),"",IF($D464&lt;TODAY(),"Do not sell",IF(N($E464)&lt;=0,"",COUNTIFS($A$2:$A$501,$A464,$D$2:$D$501,"&lt;"&amp;$D464,$D$2:$D$501,"&gt;="&amp;TODAY(),$E$2:$E$501,"&gt;0")+1))))</f>
        <v/>
      </c>
      <c r="M464" s="15" t="str">
        <f>IF($J464="Check date","Enter the expiry as a date",IF($J464="Expired","Take off the shelf: return or write off",IF($J464="Critical","Return now or sell first",IF($J464="Near expiry","Sell first; check the return window",""))))</f>
        <v/>
      </c>
    </row>
    <row r="465" spans="1:13" x14ac:dyDescent="0.25">
      <c r="A465" s="10"/>
      <c r="B465" s="10"/>
      <c r="C465" s="10"/>
      <c r="D465" s="11"/>
      <c r="E465" s="12"/>
      <c r="F465" s="13"/>
      <c r="G465" s="10"/>
      <c r="H465" s="10"/>
      <c r="I465" s="14" t="str">
        <f>IF($D465="","",IF(ISNUMBER($D465),$D465-TODAY(),"Check date"))</f>
        <v/>
      </c>
      <c r="J465" s="15" t="str">
        <f>IF(OR($A465="",$D465=""),"",IF(NOT(ISNUMBER($I465)),"Check date",IF($I465&lt;0,"Expired",IF($I465&lt;=Settings!$B$3,"Critical",IF($I465&lt;=Settings!$B$4,"Near expiry","OK")))))</f>
        <v/>
      </c>
      <c r="K465" s="16" t="str">
        <f>IF(OR($E465="",$F465=""),"",IF(AND(ISNUMBER($E465),ISNUMBER($F465)),$E465*$F465,"Check"))</f>
        <v/>
      </c>
      <c r="L465" s="17" t="str">
        <f>IF(OR($A465="",$D465="",$E465=""),"",IF(NOT(ISNUMBER($D465)),"",IF($D465&lt;TODAY(),"Do not sell",IF(N($E465)&lt;=0,"",COUNTIFS($A$2:$A$501,$A465,$D$2:$D$501,"&lt;"&amp;$D465,$D$2:$D$501,"&gt;="&amp;TODAY(),$E$2:$E$501,"&gt;0")+1))))</f>
        <v/>
      </c>
      <c r="M465" s="15" t="str">
        <f>IF($J465="Check date","Enter the expiry as a date",IF($J465="Expired","Take off the shelf: return or write off",IF($J465="Critical","Return now or sell first",IF($J465="Near expiry","Sell first; check the return window",""))))</f>
        <v/>
      </c>
    </row>
    <row r="466" spans="1:13" x14ac:dyDescent="0.25">
      <c r="A466" s="10"/>
      <c r="B466" s="10"/>
      <c r="C466" s="10"/>
      <c r="D466" s="11"/>
      <c r="E466" s="12"/>
      <c r="F466" s="13"/>
      <c r="G466" s="10"/>
      <c r="H466" s="10"/>
      <c r="I466" s="14" t="str">
        <f>IF($D466="","",IF(ISNUMBER($D466),$D466-TODAY(),"Check date"))</f>
        <v/>
      </c>
      <c r="J466" s="15" t="str">
        <f>IF(OR($A466="",$D466=""),"",IF(NOT(ISNUMBER($I466)),"Check date",IF($I466&lt;0,"Expired",IF($I466&lt;=Settings!$B$3,"Critical",IF($I466&lt;=Settings!$B$4,"Near expiry","OK")))))</f>
        <v/>
      </c>
      <c r="K466" s="16" t="str">
        <f>IF(OR($E466="",$F466=""),"",IF(AND(ISNUMBER($E466),ISNUMBER($F466)),$E466*$F466,"Check"))</f>
        <v/>
      </c>
      <c r="L466" s="17" t="str">
        <f>IF(OR($A466="",$D466="",$E466=""),"",IF(NOT(ISNUMBER($D466)),"",IF($D466&lt;TODAY(),"Do not sell",IF(N($E466)&lt;=0,"",COUNTIFS($A$2:$A$501,$A466,$D$2:$D$501,"&lt;"&amp;$D466,$D$2:$D$501,"&gt;="&amp;TODAY(),$E$2:$E$501,"&gt;0")+1))))</f>
        <v/>
      </c>
      <c r="M466" s="15" t="str">
        <f>IF($J466="Check date","Enter the expiry as a date",IF($J466="Expired","Take off the shelf: return or write off",IF($J466="Critical","Return now or sell first",IF($J466="Near expiry","Sell first; check the return window",""))))</f>
        <v/>
      </c>
    </row>
    <row r="467" spans="1:13" x14ac:dyDescent="0.25">
      <c r="A467" s="10"/>
      <c r="B467" s="10"/>
      <c r="C467" s="10"/>
      <c r="D467" s="11"/>
      <c r="E467" s="12"/>
      <c r="F467" s="13"/>
      <c r="G467" s="10"/>
      <c r="H467" s="10"/>
      <c r="I467" s="14" t="str">
        <f>IF($D467="","",IF(ISNUMBER($D467),$D467-TODAY(),"Check date"))</f>
        <v/>
      </c>
      <c r="J467" s="15" t="str">
        <f>IF(OR($A467="",$D467=""),"",IF(NOT(ISNUMBER($I467)),"Check date",IF($I467&lt;0,"Expired",IF($I467&lt;=Settings!$B$3,"Critical",IF($I467&lt;=Settings!$B$4,"Near expiry","OK")))))</f>
        <v/>
      </c>
      <c r="K467" s="16" t="str">
        <f>IF(OR($E467="",$F467=""),"",IF(AND(ISNUMBER($E467),ISNUMBER($F467)),$E467*$F467,"Check"))</f>
        <v/>
      </c>
      <c r="L467" s="17" t="str">
        <f>IF(OR($A467="",$D467="",$E467=""),"",IF(NOT(ISNUMBER($D467)),"",IF($D467&lt;TODAY(),"Do not sell",IF(N($E467)&lt;=0,"",COUNTIFS($A$2:$A$501,$A467,$D$2:$D$501,"&lt;"&amp;$D467,$D$2:$D$501,"&gt;="&amp;TODAY(),$E$2:$E$501,"&gt;0")+1))))</f>
        <v/>
      </c>
      <c r="M467" s="15" t="str">
        <f>IF($J467="Check date","Enter the expiry as a date",IF($J467="Expired","Take off the shelf: return or write off",IF($J467="Critical","Return now or sell first",IF($J467="Near expiry","Sell first; check the return window",""))))</f>
        <v/>
      </c>
    </row>
    <row r="468" spans="1:13" x14ac:dyDescent="0.25">
      <c r="A468" s="10"/>
      <c r="B468" s="10"/>
      <c r="C468" s="10"/>
      <c r="D468" s="11"/>
      <c r="E468" s="12"/>
      <c r="F468" s="13"/>
      <c r="G468" s="10"/>
      <c r="H468" s="10"/>
      <c r="I468" s="14" t="str">
        <f>IF($D468="","",IF(ISNUMBER($D468),$D468-TODAY(),"Check date"))</f>
        <v/>
      </c>
      <c r="J468" s="15" t="str">
        <f>IF(OR($A468="",$D468=""),"",IF(NOT(ISNUMBER($I468)),"Check date",IF($I468&lt;0,"Expired",IF($I468&lt;=Settings!$B$3,"Critical",IF($I468&lt;=Settings!$B$4,"Near expiry","OK")))))</f>
        <v/>
      </c>
      <c r="K468" s="16" t="str">
        <f>IF(OR($E468="",$F468=""),"",IF(AND(ISNUMBER($E468),ISNUMBER($F468)),$E468*$F468,"Check"))</f>
        <v/>
      </c>
      <c r="L468" s="17" t="str">
        <f>IF(OR($A468="",$D468="",$E468=""),"",IF(NOT(ISNUMBER($D468)),"",IF($D468&lt;TODAY(),"Do not sell",IF(N($E468)&lt;=0,"",COUNTIFS($A$2:$A$501,$A468,$D$2:$D$501,"&lt;"&amp;$D468,$D$2:$D$501,"&gt;="&amp;TODAY(),$E$2:$E$501,"&gt;0")+1))))</f>
        <v/>
      </c>
      <c r="M468" s="15" t="str">
        <f>IF($J468="Check date","Enter the expiry as a date",IF($J468="Expired","Take off the shelf: return or write off",IF($J468="Critical","Return now or sell first",IF($J468="Near expiry","Sell first; check the return window",""))))</f>
        <v/>
      </c>
    </row>
    <row r="469" spans="1:13" x14ac:dyDescent="0.25">
      <c r="A469" s="10"/>
      <c r="B469" s="10"/>
      <c r="C469" s="10"/>
      <c r="D469" s="11"/>
      <c r="E469" s="12"/>
      <c r="F469" s="13"/>
      <c r="G469" s="10"/>
      <c r="H469" s="10"/>
      <c r="I469" s="14" t="str">
        <f>IF($D469="","",IF(ISNUMBER($D469),$D469-TODAY(),"Check date"))</f>
        <v/>
      </c>
      <c r="J469" s="15" t="str">
        <f>IF(OR($A469="",$D469=""),"",IF(NOT(ISNUMBER($I469)),"Check date",IF($I469&lt;0,"Expired",IF($I469&lt;=Settings!$B$3,"Critical",IF($I469&lt;=Settings!$B$4,"Near expiry","OK")))))</f>
        <v/>
      </c>
      <c r="K469" s="16" t="str">
        <f>IF(OR($E469="",$F469=""),"",IF(AND(ISNUMBER($E469),ISNUMBER($F469)),$E469*$F469,"Check"))</f>
        <v/>
      </c>
      <c r="L469" s="17" t="str">
        <f>IF(OR($A469="",$D469="",$E469=""),"",IF(NOT(ISNUMBER($D469)),"",IF($D469&lt;TODAY(),"Do not sell",IF(N($E469)&lt;=0,"",COUNTIFS($A$2:$A$501,$A469,$D$2:$D$501,"&lt;"&amp;$D469,$D$2:$D$501,"&gt;="&amp;TODAY(),$E$2:$E$501,"&gt;0")+1))))</f>
        <v/>
      </c>
      <c r="M469" s="15" t="str">
        <f>IF($J469="Check date","Enter the expiry as a date",IF($J469="Expired","Take off the shelf: return or write off",IF($J469="Critical","Return now or sell first",IF($J469="Near expiry","Sell first; check the return window",""))))</f>
        <v/>
      </c>
    </row>
    <row r="470" spans="1:13" x14ac:dyDescent="0.25">
      <c r="A470" s="10"/>
      <c r="B470" s="10"/>
      <c r="C470" s="10"/>
      <c r="D470" s="11"/>
      <c r="E470" s="12"/>
      <c r="F470" s="13"/>
      <c r="G470" s="10"/>
      <c r="H470" s="10"/>
      <c r="I470" s="14" t="str">
        <f>IF($D470="","",IF(ISNUMBER($D470),$D470-TODAY(),"Check date"))</f>
        <v/>
      </c>
      <c r="J470" s="15" t="str">
        <f>IF(OR($A470="",$D470=""),"",IF(NOT(ISNUMBER($I470)),"Check date",IF($I470&lt;0,"Expired",IF($I470&lt;=Settings!$B$3,"Critical",IF($I470&lt;=Settings!$B$4,"Near expiry","OK")))))</f>
        <v/>
      </c>
      <c r="K470" s="16" t="str">
        <f>IF(OR($E470="",$F470=""),"",IF(AND(ISNUMBER($E470),ISNUMBER($F470)),$E470*$F470,"Check"))</f>
        <v/>
      </c>
      <c r="L470" s="17" t="str">
        <f>IF(OR($A470="",$D470="",$E470=""),"",IF(NOT(ISNUMBER($D470)),"",IF($D470&lt;TODAY(),"Do not sell",IF(N($E470)&lt;=0,"",COUNTIFS($A$2:$A$501,$A470,$D$2:$D$501,"&lt;"&amp;$D470,$D$2:$D$501,"&gt;="&amp;TODAY(),$E$2:$E$501,"&gt;0")+1))))</f>
        <v/>
      </c>
      <c r="M470" s="15" t="str">
        <f>IF($J470="Check date","Enter the expiry as a date",IF($J470="Expired","Take off the shelf: return or write off",IF($J470="Critical","Return now or sell first",IF($J470="Near expiry","Sell first; check the return window",""))))</f>
        <v/>
      </c>
    </row>
    <row r="471" spans="1:13" x14ac:dyDescent="0.25">
      <c r="A471" s="10"/>
      <c r="B471" s="10"/>
      <c r="C471" s="10"/>
      <c r="D471" s="11"/>
      <c r="E471" s="12"/>
      <c r="F471" s="13"/>
      <c r="G471" s="10"/>
      <c r="H471" s="10"/>
      <c r="I471" s="14" t="str">
        <f>IF($D471="","",IF(ISNUMBER($D471),$D471-TODAY(),"Check date"))</f>
        <v/>
      </c>
      <c r="J471" s="15" t="str">
        <f>IF(OR($A471="",$D471=""),"",IF(NOT(ISNUMBER($I471)),"Check date",IF($I471&lt;0,"Expired",IF($I471&lt;=Settings!$B$3,"Critical",IF($I471&lt;=Settings!$B$4,"Near expiry","OK")))))</f>
        <v/>
      </c>
      <c r="K471" s="16" t="str">
        <f>IF(OR($E471="",$F471=""),"",IF(AND(ISNUMBER($E471),ISNUMBER($F471)),$E471*$F471,"Check"))</f>
        <v/>
      </c>
      <c r="L471" s="17" t="str">
        <f>IF(OR($A471="",$D471="",$E471=""),"",IF(NOT(ISNUMBER($D471)),"",IF($D471&lt;TODAY(),"Do not sell",IF(N($E471)&lt;=0,"",COUNTIFS($A$2:$A$501,$A471,$D$2:$D$501,"&lt;"&amp;$D471,$D$2:$D$501,"&gt;="&amp;TODAY(),$E$2:$E$501,"&gt;0")+1))))</f>
        <v/>
      </c>
      <c r="M471" s="15" t="str">
        <f>IF($J471="Check date","Enter the expiry as a date",IF($J471="Expired","Take off the shelf: return or write off",IF($J471="Critical","Return now or sell first",IF($J471="Near expiry","Sell first; check the return window",""))))</f>
        <v/>
      </c>
    </row>
    <row r="472" spans="1:13" x14ac:dyDescent="0.25">
      <c r="A472" s="10"/>
      <c r="B472" s="10"/>
      <c r="C472" s="10"/>
      <c r="D472" s="11"/>
      <c r="E472" s="12"/>
      <c r="F472" s="13"/>
      <c r="G472" s="10"/>
      <c r="H472" s="10"/>
      <c r="I472" s="14" t="str">
        <f>IF($D472="","",IF(ISNUMBER($D472),$D472-TODAY(),"Check date"))</f>
        <v/>
      </c>
      <c r="J472" s="15" t="str">
        <f>IF(OR($A472="",$D472=""),"",IF(NOT(ISNUMBER($I472)),"Check date",IF($I472&lt;0,"Expired",IF($I472&lt;=Settings!$B$3,"Critical",IF($I472&lt;=Settings!$B$4,"Near expiry","OK")))))</f>
        <v/>
      </c>
      <c r="K472" s="16" t="str">
        <f>IF(OR($E472="",$F472=""),"",IF(AND(ISNUMBER($E472),ISNUMBER($F472)),$E472*$F472,"Check"))</f>
        <v/>
      </c>
      <c r="L472" s="17" t="str">
        <f>IF(OR($A472="",$D472="",$E472=""),"",IF(NOT(ISNUMBER($D472)),"",IF($D472&lt;TODAY(),"Do not sell",IF(N($E472)&lt;=0,"",COUNTIFS($A$2:$A$501,$A472,$D$2:$D$501,"&lt;"&amp;$D472,$D$2:$D$501,"&gt;="&amp;TODAY(),$E$2:$E$501,"&gt;0")+1))))</f>
        <v/>
      </c>
      <c r="M472" s="15" t="str">
        <f>IF($J472="Check date","Enter the expiry as a date",IF($J472="Expired","Take off the shelf: return or write off",IF($J472="Critical","Return now or sell first",IF($J472="Near expiry","Sell first; check the return window",""))))</f>
        <v/>
      </c>
    </row>
    <row r="473" spans="1:13" x14ac:dyDescent="0.25">
      <c r="A473" s="10"/>
      <c r="B473" s="10"/>
      <c r="C473" s="10"/>
      <c r="D473" s="11"/>
      <c r="E473" s="12"/>
      <c r="F473" s="13"/>
      <c r="G473" s="10"/>
      <c r="H473" s="10"/>
      <c r="I473" s="14" t="str">
        <f>IF($D473="","",IF(ISNUMBER($D473),$D473-TODAY(),"Check date"))</f>
        <v/>
      </c>
      <c r="J473" s="15" t="str">
        <f>IF(OR($A473="",$D473=""),"",IF(NOT(ISNUMBER($I473)),"Check date",IF($I473&lt;0,"Expired",IF($I473&lt;=Settings!$B$3,"Critical",IF($I473&lt;=Settings!$B$4,"Near expiry","OK")))))</f>
        <v/>
      </c>
      <c r="K473" s="16" t="str">
        <f>IF(OR($E473="",$F473=""),"",IF(AND(ISNUMBER($E473),ISNUMBER($F473)),$E473*$F473,"Check"))</f>
        <v/>
      </c>
      <c r="L473" s="17" t="str">
        <f>IF(OR($A473="",$D473="",$E473=""),"",IF(NOT(ISNUMBER($D473)),"",IF($D473&lt;TODAY(),"Do not sell",IF(N($E473)&lt;=0,"",COUNTIFS($A$2:$A$501,$A473,$D$2:$D$501,"&lt;"&amp;$D473,$D$2:$D$501,"&gt;="&amp;TODAY(),$E$2:$E$501,"&gt;0")+1))))</f>
        <v/>
      </c>
      <c r="M473" s="15" t="str">
        <f>IF($J473="Check date","Enter the expiry as a date",IF($J473="Expired","Take off the shelf: return or write off",IF($J473="Critical","Return now or sell first",IF($J473="Near expiry","Sell first; check the return window",""))))</f>
        <v/>
      </c>
    </row>
    <row r="474" spans="1:13" x14ac:dyDescent="0.25">
      <c r="A474" s="10"/>
      <c r="B474" s="10"/>
      <c r="C474" s="10"/>
      <c r="D474" s="11"/>
      <c r="E474" s="12"/>
      <c r="F474" s="13"/>
      <c r="G474" s="10"/>
      <c r="H474" s="10"/>
      <c r="I474" s="14" t="str">
        <f>IF($D474="","",IF(ISNUMBER($D474),$D474-TODAY(),"Check date"))</f>
        <v/>
      </c>
      <c r="J474" s="15" t="str">
        <f>IF(OR($A474="",$D474=""),"",IF(NOT(ISNUMBER($I474)),"Check date",IF($I474&lt;0,"Expired",IF($I474&lt;=Settings!$B$3,"Critical",IF($I474&lt;=Settings!$B$4,"Near expiry","OK")))))</f>
        <v/>
      </c>
      <c r="K474" s="16" t="str">
        <f>IF(OR($E474="",$F474=""),"",IF(AND(ISNUMBER($E474),ISNUMBER($F474)),$E474*$F474,"Check"))</f>
        <v/>
      </c>
      <c r="L474" s="17" t="str">
        <f>IF(OR($A474="",$D474="",$E474=""),"",IF(NOT(ISNUMBER($D474)),"",IF($D474&lt;TODAY(),"Do not sell",IF(N($E474)&lt;=0,"",COUNTIFS($A$2:$A$501,$A474,$D$2:$D$501,"&lt;"&amp;$D474,$D$2:$D$501,"&gt;="&amp;TODAY(),$E$2:$E$501,"&gt;0")+1))))</f>
        <v/>
      </c>
      <c r="M474" s="15" t="str">
        <f>IF($J474="Check date","Enter the expiry as a date",IF($J474="Expired","Take off the shelf: return or write off",IF($J474="Critical","Return now or sell first",IF($J474="Near expiry","Sell first; check the return window",""))))</f>
        <v/>
      </c>
    </row>
    <row r="475" spans="1:13" x14ac:dyDescent="0.25">
      <c r="A475" s="10"/>
      <c r="B475" s="10"/>
      <c r="C475" s="10"/>
      <c r="D475" s="11"/>
      <c r="E475" s="12"/>
      <c r="F475" s="13"/>
      <c r="G475" s="10"/>
      <c r="H475" s="10"/>
      <c r="I475" s="14" t="str">
        <f>IF($D475="","",IF(ISNUMBER($D475),$D475-TODAY(),"Check date"))</f>
        <v/>
      </c>
      <c r="J475" s="15" t="str">
        <f>IF(OR($A475="",$D475=""),"",IF(NOT(ISNUMBER($I475)),"Check date",IF($I475&lt;0,"Expired",IF($I475&lt;=Settings!$B$3,"Critical",IF($I475&lt;=Settings!$B$4,"Near expiry","OK")))))</f>
        <v/>
      </c>
      <c r="K475" s="16" t="str">
        <f>IF(OR($E475="",$F475=""),"",IF(AND(ISNUMBER($E475),ISNUMBER($F475)),$E475*$F475,"Check"))</f>
        <v/>
      </c>
      <c r="L475" s="17" t="str">
        <f>IF(OR($A475="",$D475="",$E475=""),"",IF(NOT(ISNUMBER($D475)),"",IF($D475&lt;TODAY(),"Do not sell",IF(N($E475)&lt;=0,"",COUNTIFS($A$2:$A$501,$A475,$D$2:$D$501,"&lt;"&amp;$D475,$D$2:$D$501,"&gt;="&amp;TODAY(),$E$2:$E$501,"&gt;0")+1))))</f>
        <v/>
      </c>
      <c r="M475" s="15" t="str">
        <f>IF($J475="Check date","Enter the expiry as a date",IF($J475="Expired","Take off the shelf: return or write off",IF($J475="Critical","Return now or sell first",IF($J475="Near expiry","Sell first; check the return window",""))))</f>
        <v/>
      </c>
    </row>
    <row r="476" spans="1:13" x14ac:dyDescent="0.25">
      <c r="A476" s="10"/>
      <c r="B476" s="10"/>
      <c r="C476" s="10"/>
      <c r="D476" s="11"/>
      <c r="E476" s="12"/>
      <c r="F476" s="13"/>
      <c r="G476" s="10"/>
      <c r="H476" s="10"/>
      <c r="I476" s="14" t="str">
        <f>IF($D476="","",IF(ISNUMBER($D476),$D476-TODAY(),"Check date"))</f>
        <v/>
      </c>
      <c r="J476" s="15" t="str">
        <f>IF(OR($A476="",$D476=""),"",IF(NOT(ISNUMBER($I476)),"Check date",IF($I476&lt;0,"Expired",IF($I476&lt;=Settings!$B$3,"Critical",IF($I476&lt;=Settings!$B$4,"Near expiry","OK")))))</f>
        <v/>
      </c>
      <c r="K476" s="16" t="str">
        <f>IF(OR($E476="",$F476=""),"",IF(AND(ISNUMBER($E476),ISNUMBER($F476)),$E476*$F476,"Check"))</f>
        <v/>
      </c>
      <c r="L476" s="17" t="str">
        <f>IF(OR($A476="",$D476="",$E476=""),"",IF(NOT(ISNUMBER($D476)),"",IF($D476&lt;TODAY(),"Do not sell",IF(N($E476)&lt;=0,"",COUNTIFS($A$2:$A$501,$A476,$D$2:$D$501,"&lt;"&amp;$D476,$D$2:$D$501,"&gt;="&amp;TODAY(),$E$2:$E$501,"&gt;0")+1))))</f>
        <v/>
      </c>
      <c r="M476" s="15" t="str">
        <f>IF($J476="Check date","Enter the expiry as a date",IF($J476="Expired","Take off the shelf: return or write off",IF($J476="Critical","Return now or sell first",IF($J476="Near expiry","Sell first; check the return window",""))))</f>
        <v/>
      </c>
    </row>
    <row r="477" spans="1:13" x14ac:dyDescent="0.25">
      <c r="A477" s="10"/>
      <c r="B477" s="10"/>
      <c r="C477" s="10"/>
      <c r="D477" s="11"/>
      <c r="E477" s="12"/>
      <c r="F477" s="13"/>
      <c r="G477" s="10"/>
      <c r="H477" s="10"/>
      <c r="I477" s="14" t="str">
        <f>IF($D477="","",IF(ISNUMBER($D477),$D477-TODAY(),"Check date"))</f>
        <v/>
      </c>
      <c r="J477" s="15" t="str">
        <f>IF(OR($A477="",$D477=""),"",IF(NOT(ISNUMBER($I477)),"Check date",IF($I477&lt;0,"Expired",IF($I477&lt;=Settings!$B$3,"Critical",IF($I477&lt;=Settings!$B$4,"Near expiry","OK")))))</f>
        <v/>
      </c>
      <c r="K477" s="16" t="str">
        <f>IF(OR($E477="",$F477=""),"",IF(AND(ISNUMBER($E477),ISNUMBER($F477)),$E477*$F477,"Check"))</f>
        <v/>
      </c>
      <c r="L477" s="17" t="str">
        <f>IF(OR($A477="",$D477="",$E477=""),"",IF(NOT(ISNUMBER($D477)),"",IF($D477&lt;TODAY(),"Do not sell",IF(N($E477)&lt;=0,"",COUNTIFS($A$2:$A$501,$A477,$D$2:$D$501,"&lt;"&amp;$D477,$D$2:$D$501,"&gt;="&amp;TODAY(),$E$2:$E$501,"&gt;0")+1))))</f>
        <v/>
      </c>
      <c r="M477" s="15" t="str">
        <f>IF($J477="Check date","Enter the expiry as a date",IF($J477="Expired","Take off the shelf: return or write off",IF($J477="Critical","Return now or sell first",IF($J477="Near expiry","Sell first; check the return window",""))))</f>
        <v/>
      </c>
    </row>
    <row r="478" spans="1:13" x14ac:dyDescent="0.25">
      <c r="A478" s="10"/>
      <c r="B478" s="10"/>
      <c r="C478" s="10"/>
      <c r="D478" s="11"/>
      <c r="E478" s="12"/>
      <c r="F478" s="13"/>
      <c r="G478" s="10"/>
      <c r="H478" s="10"/>
      <c r="I478" s="14" t="str">
        <f>IF($D478="","",IF(ISNUMBER($D478),$D478-TODAY(),"Check date"))</f>
        <v/>
      </c>
      <c r="J478" s="15" t="str">
        <f>IF(OR($A478="",$D478=""),"",IF(NOT(ISNUMBER($I478)),"Check date",IF($I478&lt;0,"Expired",IF($I478&lt;=Settings!$B$3,"Critical",IF($I478&lt;=Settings!$B$4,"Near expiry","OK")))))</f>
        <v/>
      </c>
      <c r="K478" s="16" t="str">
        <f>IF(OR($E478="",$F478=""),"",IF(AND(ISNUMBER($E478),ISNUMBER($F478)),$E478*$F478,"Check"))</f>
        <v/>
      </c>
      <c r="L478" s="17" t="str">
        <f>IF(OR($A478="",$D478="",$E478=""),"",IF(NOT(ISNUMBER($D478)),"",IF($D478&lt;TODAY(),"Do not sell",IF(N($E478)&lt;=0,"",COUNTIFS($A$2:$A$501,$A478,$D$2:$D$501,"&lt;"&amp;$D478,$D$2:$D$501,"&gt;="&amp;TODAY(),$E$2:$E$501,"&gt;0")+1))))</f>
        <v/>
      </c>
      <c r="M478" s="15" t="str">
        <f>IF($J478="Check date","Enter the expiry as a date",IF($J478="Expired","Take off the shelf: return or write off",IF($J478="Critical","Return now or sell first",IF($J478="Near expiry","Sell first; check the return window",""))))</f>
        <v/>
      </c>
    </row>
    <row r="479" spans="1:13" x14ac:dyDescent="0.25">
      <c r="A479" s="10"/>
      <c r="B479" s="10"/>
      <c r="C479" s="10"/>
      <c r="D479" s="11"/>
      <c r="E479" s="12"/>
      <c r="F479" s="13"/>
      <c r="G479" s="10"/>
      <c r="H479" s="10"/>
      <c r="I479" s="14" t="str">
        <f>IF($D479="","",IF(ISNUMBER($D479),$D479-TODAY(),"Check date"))</f>
        <v/>
      </c>
      <c r="J479" s="15" t="str">
        <f>IF(OR($A479="",$D479=""),"",IF(NOT(ISNUMBER($I479)),"Check date",IF($I479&lt;0,"Expired",IF($I479&lt;=Settings!$B$3,"Critical",IF($I479&lt;=Settings!$B$4,"Near expiry","OK")))))</f>
        <v/>
      </c>
      <c r="K479" s="16" t="str">
        <f>IF(OR($E479="",$F479=""),"",IF(AND(ISNUMBER($E479),ISNUMBER($F479)),$E479*$F479,"Check"))</f>
        <v/>
      </c>
      <c r="L479" s="17" t="str">
        <f>IF(OR($A479="",$D479="",$E479=""),"",IF(NOT(ISNUMBER($D479)),"",IF($D479&lt;TODAY(),"Do not sell",IF(N($E479)&lt;=0,"",COUNTIFS($A$2:$A$501,$A479,$D$2:$D$501,"&lt;"&amp;$D479,$D$2:$D$501,"&gt;="&amp;TODAY(),$E$2:$E$501,"&gt;0")+1))))</f>
        <v/>
      </c>
      <c r="M479" s="15" t="str">
        <f>IF($J479="Check date","Enter the expiry as a date",IF($J479="Expired","Take off the shelf: return or write off",IF($J479="Critical","Return now or sell first",IF($J479="Near expiry","Sell first; check the return window",""))))</f>
        <v/>
      </c>
    </row>
    <row r="480" spans="1:13" x14ac:dyDescent="0.25">
      <c r="A480" s="10"/>
      <c r="B480" s="10"/>
      <c r="C480" s="10"/>
      <c r="D480" s="11"/>
      <c r="E480" s="12"/>
      <c r="F480" s="13"/>
      <c r="G480" s="10"/>
      <c r="H480" s="10"/>
      <c r="I480" s="14" t="str">
        <f>IF($D480="","",IF(ISNUMBER($D480),$D480-TODAY(),"Check date"))</f>
        <v/>
      </c>
      <c r="J480" s="15" t="str">
        <f>IF(OR($A480="",$D480=""),"",IF(NOT(ISNUMBER($I480)),"Check date",IF($I480&lt;0,"Expired",IF($I480&lt;=Settings!$B$3,"Critical",IF($I480&lt;=Settings!$B$4,"Near expiry","OK")))))</f>
        <v/>
      </c>
      <c r="K480" s="16" t="str">
        <f>IF(OR($E480="",$F480=""),"",IF(AND(ISNUMBER($E480),ISNUMBER($F480)),$E480*$F480,"Check"))</f>
        <v/>
      </c>
      <c r="L480" s="17" t="str">
        <f>IF(OR($A480="",$D480="",$E480=""),"",IF(NOT(ISNUMBER($D480)),"",IF($D480&lt;TODAY(),"Do not sell",IF(N($E480)&lt;=0,"",COUNTIFS($A$2:$A$501,$A480,$D$2:$D$501,"&lt;"&amp;$D480,$D$2:$D$501,"&gt;="&amp;TODAY(),$E$2:$E$501,"&gt;0")+1))))</f>
        <v/>
      </c>
      <c r="M480" s="15" t="str">
        <f>IF($J480="Check date","Enter the expiry as a date",IF($J480="Expired","Take off the shelf: return or write off",IF($J480="Critical","Return now or sell first",IF($J480="Near expiry","Sell first; check the return window",""))))</f>
        <v/>
      </c>
    </row>
    <row r="481" spans="1:13" x14ac:dyDescent="0.25">
      <c r="A481" s="10"/>
      <c r="B481" s="10"/>
      <c r="C481" s="10"/>
      <c r="D481" s="11"/>
      <c r="E481" s="12"/>
      <c r="F481" s="13"/>
      <c r="G481" s="10"/>
      <c r="H481" s="10"/>
      <c r="I481" s="14" t="str">
        <f>IF($D481="","",IF(ISNUMBER($D481),$D481-TODAY(),"Check date"))</f>
        <v/>
      </c>
      <c r="J481" s="15" t="str">
        <f>IF(OR($A481="",$D481=""),"",IF(NOT(ISNUMBER($I481)),"Check date",IF($I481&lt;0,"Expired",IF($I481&lt;=Settings!$B$3,"Critical",IF($I481&lt;=Settings!$B$4,"Near expiry","OK")))))</f>
        <v/>
      </c>
      <c r="K481" s="16" t="str">
        <f>IF(OR($E481="",$F481=""),"",IF(AND(ISNUMBER($E481),ISNUMBER($F481)),$E481*$F481,"Check"))</f>
        <v/>
      </c>
      <c r="L481" s="17" t="str">
        <f>IF(OR($A481="",$D481="",$E481=""),"",IF(NOT(ISNUMBER($D481)),"",IF($D481&lt;TODAY(),"Do not sell",IF(N($E481)&lt;=0,"",COUNTIFS($A$2:$A$501,$A481,$D$2:$D$501,"&lt;"&amp;$D481,$D$2:$D$501,"&gt;="&amp;TODAY(),$E$2:$E$501,"&gt;0")+1))))</f>
        <v/>
      </c>
      <c r="M481" s="15" t="str">
        <f>IF($J481="Check date","Enter the expiry as a date",IF($J481="Expired","Take off the shelf: return or write off",IF($J481="Critical","Return now or sell first",IF($J481="Near expiry","Sell first; check the return window",""))))</f>
        <v/>
      </c>
    </row>
    <row r="482" spans="1:13" x14ac:dyDescent="0.25">
      <c r="A482" s="10"/>
      <c r="B482" s="10"/>
      <c r="C482" s="10"/>
      <c r="D482" s="11"/>
      <c r="E482" s="12"/>
      <c r="F482" s="13"/>
      <c r="G482" s="10"/>
      <c r="H482" s="10"/>
      <c r="I482" s="14" t="str">
        <f>IF($D482="","",IF(ISNUMBER($D482),$D482-TODAY(),"Check date"))</f>
        <v/>
      </c>
      <c r="J482" s="15" t="str">
        <f>IF(OR($A482="",$D482=""),"",IF(NOT(ISNUMBER($I482)),"Check date",IF($I482&lt;0,"Expired",IF($I482&lt;=Settings!$B$3,"Critical",IF($I482&lt;=Settings!$B$4,"Near expiry","OK")))))</f>
        <v/>
      </c>
      <c r="K482" s="16" t="str">
        <f>IF(OR($E482="",$F482=""),"",IF(AND(ISNUMBER($E482),ISNUMBER($F482)),$E482*$F482,"Check"))</f>
        <v/>
      </c>
      <c r="L482" s="17" t="str">
        <f>IF(OR($A482="",$D482="",$E482=""),"",IF(NOT(ISNUMBER($D482)),"",IF($D482&lt;TODAY(),"Do not sell",IF(N($E482)&lt;=0,"",COUNTIFS($A$2:$A$501,$A482,$D$2:$D$501,"&lt;"&amp;$D482,$D$2:$D$501,"&gt;="&amp;TODAY(),$E$2:$E$501,"&gt;0")+1))))</f>
        <v/>
      </c>
      <c r="M482" s="15" t="str">
        <f>IF($J482="Check date","Enter the expiry as a date",IF($J482="Expired","Take off the shelf: return or write off",IF($J482="Critical","Return now or sell first",IF($J482="Near expiry","Sell first; check the return window",""))))</f>
        <v/>
      </c>
    </row>
    <row r="483" spans="1:13" x14ac:dyDescent="0.25">
      <c r="A483" s="10"/>
      <c r="B483" s="10"/>
      <c r="C483" s="10"/>
      <c r="D483" s="11"/>
      <c r="E483" s="12"/>
      <c r="F483" s="13"/>
      <c r="G483" s="10"/>
      <c r="H483" s="10"/>
      <c r="I483" s="14" t="str">
        <f>IF($D483="","",IF(ISNUMBER($D483),$D483-TODAY(),"Check date"))</f>
        <v/>
      </c>
      <c r="J483" s="15" t="str">
        <f>IF(OR($A483="",$D483=""),"",IF(NOT(ISNUMBER($I483)),"Check date",IF($I483&lt;0,"Expired",IF($I483&lt;=Settings!$B$3,"Critical",IF($I483&lt;=Settings!$B$4,"Near expiry","OK")))))</f>
        <v/>
      </c>
      <c r="K483" s="16" t="str">
        <f>IF(OR($E483="",$F483=""),"",IF(AND(ISNUMBER($E483),ISNUMBER($F483)),$E483*$F483,"Check"))</f>
        <v/>
      </c>
      <c r="L483" s="17" t="str">
        <f>IF(OR($A483="",$D483="",$E483=""),"",IF(NOT(ISNUMBER($D483)),"",IF($D483&lt;TODAY(),"Do not sell",IF(N($E483)&lt;=0,"",COUNTIFS($A$2:$A$501,$A483,$D$2:$D$501,"&lt;"&amp;$D483,$D$2:$D$501,"&gt;="&amp;TODAY(),$E$2:$E$501,"&gt;0")+1))))</f>
        <v/>
      </c>
      <c r="M483" s="15" t="str">
        <f>IF($J483="Check date","Enter the expiry as a date",IF($J483="Expired","Take off the shelf: return or write off",IF($J483="Critical","Return now or sell first",IF($J483="Near expiry","Sell first; check the return window",""))))</f>
        <v/>
      </c>
    </row>
    <row r="484" spans="1:13" x14ac:dyDescent="0.25">
      <c r="A484" s="10"/>
      <c r="B484" s="10"/>
      <c r="C484" s="10"/>
      <c r="D484" s="11"/>
      <c r="E484" s="12"/>
      <c r="F484" s="13"/>
      <c r="G484" s="10"/>
      <c r="H484" s="10"/>
      <c r="I484" s="14" t="str">
        <f>IF($D484="","",IF(ISNUMBER($D484),$D484-TODAY(),"Check date"))</f>
        <v/>
      </c>
      <c r="J484" s="15" t="str">
        <f>IF(OR($A484="",$D484=""),"",IF(NOT(ISNUMBER($I484)),"Check date",IF($I484&lt;0,"Expired",IF($I484&lt;=Settings!$B$3,"Critical",IF($I484&lt;=Settings!$B$4,"Near expiry","OK")))))</f>
        <v/>
      </c>
      <c r="K484" s="16" t="str">
        <f>IF(OR($E484="",$F484=""),"",IF(AND(ISNUMBER($E484),ISNUMBER($F484)),$E484*$F484,"Check"))</f>
        <v/>
      </c>
      <c r="L484" s="17" t="str">
        <f>IF(OR($A484="",$D484="",$E484=""),"",IF(NOT(ISNUMBER($D484)),"",IF($D484&lt;TODAY(),"Do not sell",IF(N($E484)&lt;=0,"",COUNTIFS($A$2:$A$501,$A484,$D$2:$D$501,"&lt;"&amp;$D484,$D$2:$D$501,"&gt;="&amp;TODAY(),$E$2:$E$501,"&gt;0")+1))))</f>
        <v/>
      </c>
      <c r="M484" s="15" t="str">
        <f>IF($J484="Check date","Enter the expiry as a date",IF($J484="Expired","Take off the shelf: return or write off",IF($J484="Critical","Return now or sell first",IF($J484="Near expiry","Sell first; check the return window",""))))</f>
        <v/>
      </c>
    </row>
    <row r="485" spans="1:13" x14ac:dyDescent="0.25">
      <c r="A485" s="10"/>
      <c r="B485" s="10"/>
      <c r="C485" s="10"/>
      <c r="D485" s="11"/>
      <c r="E485" s="12"/>
      <c r="F485" s="13"/>
      <c r="G485" s="10"/>
      <c r="H485" s="10"/>
      <c r="I485" s="14" t="str">
        <f>IF($D485="","",IF(ISNUMBER($D485),$D485-TODAY(),"Check date"))</f>
        <v/>
      </c>
      <c r="J485" s="15" t="str">
        <f>IF(OR($A485="",$D485=""),"",IF(NOT(ISNUMBER($I485)),"Check date",IF($I485&lt;0,"Expired",IF($I485&lt;=Settings!$B$3,"Critical",IF($I485&lt;=Settings!$B$4,"Near expiry","OK")))))</f>
        <v/>
      </c>
      <c r="K485" s="16" t="str">
        <f>IF(OR($E485="",$F485=""),"",IF(AND(ISNUMBER($E485),ISNUMBER($F485)),$E485*$F485,"Check"))</f>
        <v/>
      </c>
      <c r="L485" s="17" t="str">
        <f>IF(OR($A485="",$D485="",$E485=""),"",IF(NOT(ISNUMBER($D485)),"",IF($D485&lt;TODAY(),"Do not sell",IF(N($E485)&lt;=0,"",COUNTIFS($A$2:$A$501,$A485,$D$2:$D$501,"&lt;"&amp;$D485,$D$2:$D$501,"&gt;="&amp;TODAY(),$E$2:$E$501,"&gt;0")+1))))</f>
        <v/>
      </c>
      <c r="M485" s="15" t="str">
        <f>IF($J485="Check date","Enter the expiry as a date",IF($J485="Expired","Take off the shelf: return or write off",IF($J485="Critical","Return now or sell first",IF($J485="Near expiry","Sell first; check the return window",""))))</f>
        <v/>
      </c>
    </row>
    <row r="486" spans="1:13" x14ac:dyDescent="0.25">
      <c r="A486" s="10"/>
      <c r="B486" s="10"/>
      <c r="C486" s="10"/>
      <c r="D486" s="11"/>
      <c r="E486" s="12"/>
      <c r="F486" s="13"/>
      <c r="G486" s="10"/>
      <c r="H486" s="10"/>
      <c r="I486" s="14" t="str">
        <f>IF($D486="","",IF(ISNUMBER($D486),$D486-TODAY(),"Check date"))</f>
        <v/>
      </c>
      <c r="J486" s="15" t="str">
        <f>IF(OR($A486="",$D486=""),"",IF(NOT(ISNUMBER($I486)),"Check date",IF($I486&lt;0,"Expired",IF($I486&lt;=Settings!$B$3,"Critical",IF($I486&lt;=Settings!$B$4,"Near expiry","OK")))))</f>
        <v/>
      </c>
      <c r="K486" s="16" t="str">
        <f>IF(OR($E486="",$F486=""),"",IF(AND(ISNUMBER($E486),ISNUMBER($F486)),$E486*$F486,"Check"))</f>
        <v/>
      </c>
      <c r="L486" s="17" t="str">
        <f>IF(OR($A486="",$D486="",$E486=""),"",IF(NOT(ISNUMBER($D486)),"",IF($D486&lt;TODAY(),"Do not sell",IF(N($E486)&lt;=0,"",COUNTIFS($A$2:$A$501,$A486,$D$2:$D$501,"&lt;"&amp;$D486,$D$2:$D$501,"&gt;="&amp;TODAY(),$E$2:$E$501,"&gt;0")+1))))</f>
        <v/>
      </c>
      <c r="M486" s="15" t="str">
        <f>IF($J486="Check date","Enter the expiry as a date",IF($J486="Expired","Take off the shelf: return or write off",IF($J486="Critical","Return now or sell first",IF($J486="Near expiry","Sell first; check the return window",""))))</f>
        <v/>
      </c>
    </row>
    <row r="487" spans="1:13" x14ac:dyDescent="0.25">
      <c r="A487" s="10"/>
      <c r="B487" s="10"/>
      <c r="C487" s="10"/>
      <c r="D487" s="11"/>
      <c r="E487" s="12"/>
      <c r="F487" s="13"/>
      <c r="G487" s="10"/>
      <c r="H487" s="10"/>
      <c r="I487" s="14" t="str">
        <f>IF($D487="","",IF(ISNUMBER($D487),$D487-TODAY(),"Check date"))</f>
        <v/>
      </c>
      <c r="J487" s="15" t="str">
        <f>IF(OR($A487="",$D487=""),"",IF(NOT(ISNUMBER($I487)),"Check date",IF($I487&lt;0,"Expired",IF($I487&lt;=Settings!$B$3,"Critical",IF($I487&lt;=Settings!$B$4,"Near expiry","OK")))))</f>
        <v/>
      </c>
      <c r="K487" s="16" t="str">
        <f>IF(OR($E487="",$F487=""),"",IF(AND(ISNUMBER($E487),ISNUMBER($F487)),$E487*$F487,"Check"))</f>
        <v/>
      </c>
      <c r="L487" s="17" t="str">
        <f>IF(OR($A487="",$D487="",$E487=""),"",IF(NOT(ISNUMBER($D487)),"",IF($D487&lt;TODAY(),"Do not sell",IF(N($E487)&lt;=0,"",COUNTIFS($A$2:$A$501,$A487,$D$2:$D$501,"&lt;"&amp;$D487,$D$2:$D$501,"&gt;="&amp;TODAY(),$E$2:$E$501,"&gt;0")+1))))</f>
        <v/>
      </c>
      <c r="M487" s="15" t="str">
        <f>IF($J487="Check date","Enter the expiry as a date",IF($J487="Expired","Take off the shelf: return or write off",IF($J487="Critical","Return now or sell first",IF($J487="Near expiry","Sell first; check the return window",""))))</f>
        <v/>
      </c>
    </row>
    <row r="488" spans="1:13" x14ac:dyDescent="0.25">
      <c r="A488" s="10"/>
      <c r="B488" s="10"/>
      <c r="C488" s="10"/>
      <c r="D488" s="11"/>
      <c r="E488" s="12"/>
      <c r="F488" s="13"/>
      <c r="G488" s="10"/>
      <c r="H488" s="10"/>
      <c r="I488" s="14" t="str">
        <f>IF($D488="","",IF(ISNUMBER($D488),$D488-TODAY(),"Check date"))</f>
        <v/>
      </c>
      <c r="J488" s="15" t="str">
        <f>IF(OR($A488="",$D488=""),"",IF(NOT(ISNUMBER($I488)),"Check date",IF($I488&lt;0,"Expired",IF($I488&lt;=Settings!$B$3,"Critical",IF($I488&lt;=Settings!$B$4,"Near expiry","OK")))))</f>
        <v/>
      </c>
      <c r="K488" s="16" t="str">
        <f>IF(OR($E488="",$F488=""),"",IF(AND(ISNUMBER($E488),ISNUMBER($F488)),$E488*$F488,"Check"))</f>
        <v/>
      </c>
      <c r="L488" s="17" t="str">
        <f>IF(OR($A488="",$D488="",$E488=""),"",IF(NOT(ISNUMBER($D488)),"",IF($D488&lt;TODAY(),"Do not sell",IF(N($E488)&lt;=0,"",COUNTIFS($A$2:$A$501,$A488,$D$2:$D$501,"&lt;"&amp;$D488,$D$2:$D$501,"&gt;="&amp;TODAY(),$E$2:$E$501,"&gt;0")+1))))</f>
        <v/>
      </c>
      <c r="M488" s="15" t="str">
        <f>IF($J488="Check date","Enter the expiry as a date",IF($J488="Expired","Take off the shelf: return or write off",IF($J488="Critical","Return now or sell first",IF($J488="Near expiry","Sell first; check the return window",""))))</f>
        <v/>
      </c>
    </row>
    <row r="489" spans="1:13" x14ac:dyDescent="0.25">
      <c r="A489" s="10"/>
      <c r="B489" s="10"/>
      <c r="C489" s="10"/>
      <c r="D489" s="11"/>
      <c r="E489" s="12"/>
      <c r="F489" s="13"/>
      <c r="G489" s="10"/>
      <c r="H489" s="10"/>
      <c r="I489" s="14" t="str">
        <f>IF($D489="","",IF(ISNUMBER($D489),$D489-TODAY(),"Check date"))</f>
        <v/>
      </c>
      <c r="J489" s="15" t="str">
        <f>IF(OR($A489="",$D489=""),"",IF(NOT(ISNUMBER($I489)),"Check date",IF($I489&lt;0,"Expired",IF($I489&lt;=Settings!$B$3,"Critical",IF($I489&lt;=Settings!$B$4,"Near expiry","OK")))))</f>
        <v/>
      </c>
      <c r="K489" s="16" t="str">
        <f>IF(OR($E489="",$F489=""),"",IF(AND(ISNUMBER($E489),ISNUMBER($F489)),$E489*$F489,"Check"))</f>
        <v/>
      </c>
      <c r="L489" s="17" t="str">
        <f>IF(OR($A489="",$D489="",$E489=""),"",IF(NOT(ISNUMBER($D489)),"",IF($D489&lt;TODAY(),"Do not sell",IF(N($E489)&lt;=0,"",COUNTIFS($A$2:$A$501,$A489,$D$2:$D$501,"&lt;"&amp;$D489,$D$2:$D$501,"&gt;="&amp;TODAY(),$E$2:$E$501,"&gt;0")+1))))</f>
        <v/>
      </c>
      <c r="M489" s="15" t="str">
        <f>IF($J489="Check date","Enter the expiry as a date",IF($J489="Expired","Take off the shelf: return or write off",IF($J489="Critical","Return now or sell first",IF($J489="Near expiry","Sell first; check the return window",""))))</f>
        <v/>
      </c>
    </row>
    <row r="490" spans="1:13" x14ac:dyDescent="0.25">
      <c r="A490" s="10"/>
      <c r="B490" s="10"/>
      <c r="C490" s="10"/>
      <c r="D490" s="11"/>
      <c r="E490" s="12"/>
      <c r="F490" s="13"/>
      <c r="G490" s="10"/>
      <c r="H490" s="10"/>
      <c r="I490" s="14" t="str">
        <f>IF($D490="","",IF(ISNUMBER($D490),$D490-TODAY(),"Check date"))</f>
        <v/>
      </c>
      <c r="J490" s="15" t="str">
        <f>IF(OR($A490="",$D490=""),"",IF(NOT(ISNUMBER($I490)),"Check date",IF($I490&lt;0,"Expired",IF($I490&lt;=Settings!$B$3,"Critical",IF($I490&lt;=Settings!$B$4,"Near expiry","OK")))))</f>
        <v/>
      </c>
      <c r="K490" s="16" t="str">
        <f>IF(OR($E490="",$F490=""),"",IF(AND(ISNUMBER($E490),ISNUMBER($F490)),$E490*$F490,"Check"))</f>
        <v/>
      </c>
      <c r="L490" s="17" t="str">
        <f>IF(OR($A490="",$D490="",$E490=""),"",IF(NOT(ISNUMBER($D490)),"",IF($D490&lt;TODAY(),"Do not sell",IF(N($E490)&lt;=0,"",COUNTIFS($A$2:$A$501,$A490,$D$2:$D$501,"&lt;"&amp;$D490,$D$2:$D$501,"&gt;="&amp;TODAY(),$E$2:$E$501,"&gt;0")+1))))</f>
        <v/>
      </c>
      <c r="M490" s="15" t="str">
        <f>IF($J490="Check date","Enter the expiry as a date",IF($J490="Expired","Take off the shelf: return or write off",IF($J490="Critical","Return now or sell first",IF($J490="Near expiry","Sell first; check the return window",""))))</f>
        <v/>
      </c>
    </row>
    <row r="491" spans="1:13" x14ac:dyDescent="0.25">
      <c r="A491" s="10"/>
      <c r="B491" s="10"/>
      <c r="C491" s="10"/>
      <c r="D491" s="11"/>
      <c r="E491" s="12"/>
      <c r="F491" s="13"/>
      <c r="G491" s="10"/>
      <c r="H491" s="10"/>
      <c r="I491" s="14" t="str">
        <f>IF($D491="","",IF(ISNUMBER($D491),$D491-TODAY(),"Check date"))</f>
        <v/>
      </c>
      <c r="J491" s="15" t="str">
        <f>IF(OR($A491="",$D491=""),"",IF(NOT(ISNUMBER($I491)),"Check date",IF($I491&lt;0,"Expired",IF($I491&lt;=Settings!$B$3,"Critical",IF($I491&lt;=Settings!$B$4,"Near expiry","OK")))))</f>
        <v/>
      </c>
      <c r="K491" s="16" t="str">
        <f>IF(OR($E491="",$F491=""),"",IF(AND(ISNUMBER($E491),ISNUMBER($F491)),$E491*$F491,"Check"))</f>
        <v/>
      </c>
      <c r="L491" s="17" t="str">
        <f>IF(OR($A491="",$D491="",$E491=""),"",IF(NOT(ISNUMBER($D491)),"",IF($D491&lt;TODAY(),"Do not sell",IF(N($E491)&lt;=0,"",COUNTIFS($A$2:$A$501,$A491,$D$2:$D$501,"&lt;"&amp;$D491,$D$2:$D$501,"&gt;="&amp;TODAY(),$E$2:$E$501,"&gt;0")+1))))</f>
        <v/>
      </c>
      <c r="M491" s="15" t="str">
        <f>IF($J491="Check date","Enter the expiry as a date",IF($J491="Expired","Take off the shelf: return or write off",IF($J491="Critical","Return now or sell first",IF($J491="Near expiry","Sell first; check the return window",""))))</f>
        <v/>
      </c>
    </row>
    <row r="492" spans="1:13" x14ac:dyDescent="0.25">
      <c r="A492" s="10"/>
      <c r="B492" s="10"/>
      <c r="C492" s="10"/>
      <c r="D492" s="11"/>
      <c r="E492" s="12"/>
      <c r="F492" s="13"/>
      <c r="G492" s="10"/>
      <c r="H492" s="10"/>
      <c r="I492" s="14" t="str">
        <f>IF($D492="","",IF(ISNUMBER($D492),$D492-TODAY(),"Check date"))</f>
        <v/>
      </c>
      <c r="J492" s="15" t="str">
        <f>IF(OR($A492="",$D492=""),"",IF(NOT(ISNUMBER($I492)),"Check date",IF($I492&lt;0,"Expired",IF($I492&lt;=Settings!$B$3,"Critical",IF($I492&lt;=Settings!$B$4,"Near expiry","OK")))))</f>
        <v/>
      </c>
      <c r="K492" s="16" t="str">
        <f>IF(OR($E492="",$F492=""),"",IF(AND(ISNUMBER($E492),ISNUMBER($F492)),$E492*$F492,"Check"))</f>
        <v/>
      </c>
      <c r="L492" s="17" t="str">
        <f>IF(OR($A492="",$D492="",$E492=""),"",IF(NOT(ISNUMBER($D492)),"",IF($D492&lt;TODAY(),"Do not sell",IF(N($E492)&lt;=0,"",COUNTIFS($A$2:$A$501,$A492,$D$2:$D$501,"&lt;"&amp;$D492,$D$2:$D$501,"&gt;="&amp;TODAY(),$E$2:$E$501,"&gt;0")+1))))</f>
        <v/>
      </c>
      <c r="M492" s="15" t="str">
        <f>IF($J492="Check date","Enter the expiry as a date",IF($J492="Expired","Take off the shelf: return or write off",IF($J492="Critical","Return now or sell first",IF($J492="Near expiry","Sell first; check the return window",""))))</f>
        <v/>
      </c>
    </row>
    <row r="493" spans="1:13" x14ac:dyDescent="0.25">
      <c r="A493" s="10"/>
      <c r="B493" s="10"/>
      <c r="C493" s="10"/>
      <c r="D493" s="11"/>
      <c r="E493" s="12"/>
      <c r="F493" s="13"/>
      <c r="G493" s="10"/>
      <c r="H493" s="10"/>
      <c r="I493" s="14" t="str">
        <f>IF($D493="","",IF(ISNUMBER($D493),$D493-TODAY(),"Check date"))</f>
        <v/>
      </c>
      <c r="J493" s="15" t="str">
        <f>IF(OR($A493="",$D493=""),"",IF(NOT(ISNUMBER($I493)),"Check date",IF($I493&lt;0,"Expired",IF($I493&lt;=Settings!$B$3,"Critical",IF($I493&lt;=Settings!$B$4,"Near expiry","OK")))))</f>
        <v/>
      </c>
      <c r="K493" s="16" t="str">
        <f>IF(OR($E493="",$F493=""),"",IF(AND(ISNUMBER($E493),ISNUMBER($F493)),$E493*$F493,"Check"))</f>
        <v/>
      </c>
      <c r="L493" s="17" t="str">
        <f>IF(OR($A493="",$D493="",$E493=""),"",IF(NOT(ISNUMBER($D493)),"",IF($D493&lt;TODAY(),"Do not sell",IF(N($E493)&lt;=0,"",COUNTIFS($A$2:$A$501,$A493,$D$2:$D$501,"&lt;"&amp;$D493,$D$2:$D$501,"&gt;="&amp;TODAY(),$E$2:$E$501,"&gt;0")+1))))</f>
        <v/>
      </c>
      <c r="M493" s="15" t="str">
        <f>IF($J493="Check date","Enter the expiry as a date",IF($J493="Expired","Take off the shelf: return or write off",IF($J493="Critical","Return now or sell first",IF($J493="Near expiry","Sell first; check the return window",""))))</f>
        <v/>
      </c>
    </row>
    <row r="494" spans="1:13" x14ac:dyDescent="0.25">
      <c r="A494" s="10"/>
      <c r="B494" s="10"/>
      <c r="C494" s="10"/>
      <c r="D494" s="11"/>
      <c r="E494" s="12"/>
      <c r="F494" s="13"/>
      <c r="G494" s="10"/>
      <c r="H494" s="10"/>
      <c r="I494" s="14" t="str">
        <f>IF($D494="","",IF(ISNUMBER($D494),$D494-TODAY(),"Check date"))</f>
        <v/>
      </c>
      <c r="J494" s="15" t="str">
        <f>IF(OR($A494="",$D494=""),"",IF(NOT(ISNUMBER($I494)),"Check date",IF($I494&lt;0,"Expired",IF($I494&lt;=Settings!$B$3,"Critical",IF($I494&lt;=Settings!$B$4,"Near expiry","OK")))))</f>
        <v/>
      </c>
      <c r="K494" s="16" t="str">
        <f>IF(OR($E494="",$F494=""),"",IF(AND(ISNUMBER($E494),ISNUMBER($F494)),$E494*$F494,"Check"))</f>
        <v/>
      </c>
      <c r="L494" s="17" t="str">
        <f>IF(OR($A494="",$D494="",$E494=""),"",IF(NOT(ISNUMBER($D494)),"",IF($D494&lt;TODAY(),"Do not sell",IF(N($E494)&lt;=0,"",COUNTIFS($A$2:$A$501,$A494,$D$2:$D$501,"&lt;"&amp;$D494,$D$2:$D$501,"&gt;="&amp;TODAY(),$E$2:$E$501,"&gt;0")+1))))</f>
        <v/>
      </c>
      <c r="M494" s="15" t="str">
        <f>IF($J494="Check date","Enter the expiry as a date",IF($J494="Expired","Take off the shelf: return or write off",IF($J494="Critical","Return now or sell first",IF($J494="Near expiry","Sell first; check the return window",""))))</f>
        <v/>
      </c>
    </row>
    <row r="495" spans="1:13" x14ac:dyDescent="0.25">
      <c r="A495" s="10"/>
      <c r="B495" s="10"/>
      <c r="C495" s="10"/>
      <c r="D495" s="11"/>
      <c r="E495" s="12"/>
      <c r="F495" s="13"/>
      <c r="G495" s="10"/>
      <c r="H495" s="10"/>
      <c r="I495" s="14" t="str">
        <f>IF($D495="","",IF(ISNUMBER($D495),$D495-TODAY(),"Check date"))</f>
        <v/>
      </c>
      <c r="J495" s="15" t="str">
        <f>IF(OR($A495="",$D495=""),"",IF(NOT(ISNUMBER($I495)),"Check date",IF($I495&lt;0,"Expired",IF($I495&lt;=Settings!$B$3,"Critical",IF($I495&lt;=Settings!$B$4,"Near expiry","OK")))))</f>
        <v/>
      </c>
      <c r="K495" s="16" t="str">
        <f>IF(OR($E495="",$F495=""),"",IF(AND(ISNUMBER($E495),ISNUMBER($F495)),$E495*$F495,"Check"))</f>
        <v/>
      </c>
      <c r="L495" s="17" t="str">
        <f>IF(OR($A495="",$D495="",$E495=""),"",IF(NOT(ISNUMBER($D495)),"",IF($D495&lt;TODAY(),"Do not sell",IF(N($E495)&lt;=0,"",COUNTIFS($A$2:$A$501,$A495,$D$2:$D$501,"&lt;"&amp;$D495,$D$2:$D$501,"&gt;="&amp;TODAY(),$E$2:$E$501,"&gt;0")+1))))</f>
        <v/>
      </c>
      <c r="M495" s="15" t="str">
        <f>IF($J495="Check date","Enter the expiry as a date",IF($J495="Expired","Take off the shelf: return or write off",IF($J495="Critical","Return now or sell first",IF($J495="Near expiry","Sell first; check the return window",""))))</f>
        <v/>
      </c>
    </row>
    <row r="496" spans="1:13" x14ac:dyDescent="0.25">
      <c r="A496" s="10"/>
      <c r="B496" s="10"/>
      <c r="C496" s="10"/>
      <c r="D496" s="11"/>
      <c r="E496" s="12"/>
      <c r="F496" s="13"/>
      <c r="G496" s="10"/>
      <c r="H496" s="10"/>
      <c r="I496" s="14" t="str">
        <f>IF($D496="","",IF(ISNUMBER($D496),$D496-TODAY(),"Check date"))</f>
        <v/>
      </c>
      <c r="J496" s="15" t="str">
        <f>IF(OR($A496="",$D496=""),"",IF(NOT(ISNUMBER($I496)),"Check date",IF($I496&lt;0,"Expired",IF($I496&lt;=Settings!$B$3,"Critical",IF($I496&lt;=Settings!$B$4,"Near expiry","OK")))))</f>
        <v/>
      </c>
      <c r="K496" s="16" t="str">
        <f>IF(OR($E496="",$F496=""),"",IF(AND(ISNUMBER($E496),ISNUMBER($F496)),$E496*$F496,"Check"))</f>
        <v/>
      </c>
      <c r="L496" s="17" t="str">
        <f>IF(OR($A496="",$D496="",$E496=""),"",IF(NOT(ISNUMBER($D496)),"",IF($D496&lt;TODAY(),"Do not sell",IF(N($E496)&lt;=0,"",COUNTIFS($A$2:$A$501,$A496,$D$2:$D$501,"&lt;"&amp;$D496,$D$2:$D$501,"&gt;="&amp;TODAY(),$E$2:$E$501,"&gt;0")+1))))</f>
        <v/>
      </c>
      <c r="M496" s="15" t="str">
        <f>IF($J496="Check date","Enter the expiry as a date",IF($J496="Expired","Take off the shelf: return or write off",IF($J496="Critical","Return now or sell first",IF($J496="Near expiry","Sell first; check the return window",""))))</f>
        <v/>
      </c>
    </row>
    <row r="497" spans="1:13" x14ac:dyDescent="0.25">
      <c r="A497" s="10"/>
      <c r="B497" s="10"/>
      <c r="C497" s="10"/>
      <c r="D497" s="11"/>
      <c r="E497" s="12"/>
      <c r="F497" s="13"/>
      <c r="G497" s="10"/>
      <c r="H497" s="10"/>
      <c r="I497" s="14" t="str">
        <f>IF($D497="","",IF(ISNUMBER($D497),$D497-TODAY(),"Check date"))</f>
        <v/>
      </c>
      <c r="J497" s="15" t="str">
        <f>IF(OR($A497="",$D497=""),"",IF(NOT(ISNUMBER($I497)),"Check date",IF($I497&lt;0,"Expired",IF($I497&lt;=Settings!$B$3,"Critical",IF($I497&lt;=Settings!$B$4,"Near expiry","OK")))))</f>
        <v/>
      </c>
      <c r="K497" s="16" t="str">
        <f>IF(OR($E497="",$F497=""),"",IF(AND(ISNUMBER($E497),ISNUMBER($F497)),$E497*$F497,"Check"))</f>
        <v/>
      </c>
      <c r="L497" s="17" t="str">
        <f>IF(OR($A497="",$D497="",$E497=""),"",IF(NOT(ISNUMBER($D497)),"",IF($D497&lt;TODAY(),"Do not sell",IF(N($E497)&lt;=0,"",COUNTIFS($A$2:$A$501,$A497,$D$2:$D$501,"&lt;"&amp;$D497,$D$2:$D$501,"&gt;="&amp;TODAY(),$E$2:$E$501,"&gt;0")+1))))</f>
        <v/>
      </c>
      <c r="M497" s="15" t="str">
        <f>IF($J497="Check date","Enter the expiry as a date",IF($J497="Expired","Take off the shelf: return or write off",IF($J497="Critical","Return now or sell first",IF($J497="Near expiry","Sell first; check the return window",""))))</f>
        <v/>
      </c>
    </row>
    <row r="498" spans="1:13" x14ac:dyDescent="0.25">
      <c r="A498" s="10"/>
      <c r="B498" s="10"/>
      <c r="C498" s="10"/>
      <c r="D498" s="11"/>
      <c r="E498" s="12"/>
      <c r="F498" s="13"/>
      <c r="G498" s="10"/>
      <c r="H498" s="10"/>
      <c r="I498" s="14" t="str">
        <f>IF($D498="","",IF(ISNUMBER($D498),$D498-TODAY(),"Check date"))</f>
        <v/>
      </c>
      <c r="J498" s="15" t="str">
        <f>IF(OR($A498="",$D498=""),"",IF(NOT(ISNUMBER($I498)),"Check date",IF($I498&lt;0,"Expired",IF($I498&lt;=Settings!$B$3,"Critical",IF($I498&lt;=Settings!$B$4,"Near expiry","OK")))))</f>
        <v/>
      </c>
      <c r="K498" s="16" t="str">
        <f>IF(OR($E498="",$F498=""),"",IF(AND(ISNUMBER($E498),ISNUMBER($F498)),$E498*$F498,"Check"))</f>
        <v/>
      </c>
      <c r="L498" s="17" t="str">
        <f>IF(OR($A498="",$D498="",$E498=""),"",IF(NOT(ISNUMBER($D498)),"",IF($D498&lt;TODAY(),"Do not sell",IF(N($E498)&lt;=0,"",COUNTIFS($A$2:$A$501,$A498,$D$2:$D$501,"&lt;"&amp;$D498,$D$2:$D$501,"&gt;="&amp;TODAY(),$E$2:$E$501,"&gt;0")+1))))</f>
        <v/>
      </c>
      <c r="M498" s="15" t="str">
        <f>IF($J498="Check date","Enter the expiry as a date",IF($J498="Expired","Take off the shelf: return or write off",IF($J498="Critical","Return now or sell first",IF($J498="Near expiry","Sell first; check the return window",""))))</f>
        <v/>
      </c>
    </row>
    <row r="499" spans="1:13" x14ac:dyDescent="0.25">
      <c r="A499" s="10"/>
      <c r="B499" s="10"/>
      <c r="C499" s="10"/>
      <c r="D499" s="11"/>
      <c r="E499" s="12"/>
      <c r="F499" s="13"/>
      <c r="G499" s="10"/>
      <c r="H499" s="10"/>
      <c r="I499" s="14" t="str">
        <f>IF($D499="","",IF(ISNUMBER($D499),$D499-TODAY(),"Check date"))</f>
        <v/>
      </c>
      <c r="J499" s="15" t="str">
        <f>IF(OR($A499="",$D499=""),"",IF(NOT(ISNUMBER($I499)),"Check date",IF($I499&lt;0,"Expired",IF($I499&lt;=Settings!$B$3,"Critical",IF($I499&lt;=Settings!$B$4,"Near expiry","OK")))))</f>
        <v/>
      </c>
      <c r="K499" s="16" t="str">
        <f>IF(OR($E499="",$F499=""),"",IF(AND(ISNUMBER($E499),ISNUMBER($F499)),$E499*$F499,"Check"))</f>
        <v/>
      </c>
      <c r="L499" s="17" t="str">
        <f>IF(OR($A499="",$D499="",$E499=""),"",IF(NOT(ISNUMBER($D499)),"",IF($D499&lt;TODAY(),"Do not sell",IF(N($E499)&lt;=0,"",COUNTIFS($A$2:$A$501,$A499,$D$2:$D$501,"&lt;"&amp;$D499,$D$2:$D$501,"&gt;="&amp;TODAY(),$E$2:$E$501,"&gt;0")+1))))</f>
        <v/>
      </c>
      <c r="M499" s="15" t="str">
        <f>IF($J499="Check date","Enter the expiry as a date",IF($J499="Expired","Take off the shelf: return or write off",IF($J499="Critical","Return now or sell first",IF($J499="Near expiry","Sell first; check the return window",""))))</f>
        <v/>
      </c>
    </row>
    <row r="500" spans="1:13" x14ac:dyDescent="0.25">
      <c r="A500" s="10"/>
      <c r="B500" s="10"/>
      <c r="C500" s="10"/>
      <c r="D500" s="11"/>
      <c r="E500" s="12"/>
      <c r="F500" s="13"/>
      <c r="G500" s="10"/>
      <c r="H500" s="10"/>
      <c r="I500" s="14" t="str">
        <f>IF($D500="","",IF(ISNUMBER($D500),$D500-TODAY(),"Check date"))</f>
        <v/>
      </c>
      <c r="J500" s="15" t="str">
        <f>IF(OR($A500="",$D500=""),"",IF(NOT(ISNUMBER($I500)),"Check date",IF($I500&lt;0,"Expired",IF($I500&lt;=Settings!$B$3,"Critical",IF($I500&lt;=Settings!$B$4,"Near expiry","OK")))))</f>
        <v/>
      </c>
      <c r="K500" s="16" t="str">
        <f>IF(OR($E500="",$F500=""),"",IF(AND(ISNUMBER($E500),ISNUMBER($F500)),$E500*$F500,"Check"))</f>
        <v/>
      </c>
      <c r="L500" s="17" t="str">
        <f>IF(OR($A500="",$D500="",$E500=""),"",IF(NOT(ISNUMBER($D500)),"",IF($D500&lt;TODAY(),"Do not sell",IF(N($E500)&lt;=0,"",COUNTIFS($A$2:$A$501,$A500,$D$2:$D$501,"&lt;"&amp;$D500,$D$2:$D$501,"&gt;="&amp;TODAY(),$E$2:$E$501,"&gt;0")+1))))</f>
        <v/>
      </c>
      <c r="M500" s="15" t="str">
        <f>IF($J500="Check date","Enter the expiry as a date",IF($J500="Expired","Take off the shelf: return or write off",IF($J500="Critical","Return now or sell first",IF($J500="Near expiry","Sell first; check the return window",""))))</f>
        <v/>
      </c>
    </row>
    <row r="501" spans="1:13" x14ac:dyDescent="0.25">
      <c r="A501" s="10"/>
      <c r="B501" s="10"/>
      <c r="C501" s="10"/>
      <c r="D501" s="11"/>
      <c r="E501" s="12"/>
      <c r="F501" s="13"/>
      <c r="G501" s="10"/>
      <c r="H501" s="10"/>
      <c r="I501" s="14" t="str">
        <f>IF($D501="","",IF(ISNUMBER($D501),$D501-TODAY(),"Check date"))</f>
        <v/>
      </c>
      <c r="J501" s="15" t="str">
        <f>IF(OR($A501="",$D501=""),"",IF(NOT(ISNUMBER($I501)),"Check date",IF($I501&lt;0,"Expired",IF($I501&lt;=Settings!$B$3,"Critical",IF($I501&lt;=Settings!$B$4,"Near expiry","OK")))))</f>
        <v/>
      </c>
      <c r="K501" s="16" t="str">
        <f>IF(OR($E501="",$F501=""),"",IF(AND(ISNUMBER($E501),ISNUMBER($F501)),$E501*$F501,"Check"))</f>
        <v/>
      </c>
      <c r="L501" s="17" t="str">
        <f>IF(OR($A501="",$D501="",$E501=""),"",IF(NOT(ISNUMBER($D501)),"",IF($D501&lt;TODAY(),"Do not sell",IF(N($E501)&lt;=0,"",COUNTIFS($A$2:$A$501,$A501,$D$2:$D$501,"&lt;"&amp;$D501,$D$2:$D$501,"&gt;="&amp;TODAY(),$E$2:$E$501,"&gt;0")+1))))</f>
        <v/>
      </c>
      <c r="M501" s="15" t="str">
        <f>IF($J501="Check date","Enter the expiry as a date",IF($J501="Expired","Take off the shelf: return or write off",IF($J501="Critical","Return now or sell first",IF($J501="Near expiry","Sell first; check the return window",""))))</f>
        <v/>
      </c>
    </row>
  </sheetData>
  <autoFilter ref="A1:M501"/>
  <conditionalFormatting sqref="I2:J501">
    <cfRule type="expression" dxfId="0" priority="1">
      <formula>$J2="Expired"</formula>
    </cfRule>
    <cfRule type="expression" dxfId="1" priority="2">
      <formula>$J2="Critical"</formula>
    </cfRule>
    <cfRule type="expression" dxfId="2" priority="3">
      <formula>$J2="Near expiry"</formula>
    </cfRule>
    <cfRule type="expression" dxfId="3" priority="4">
      <formula>$J2="OK"</formula>
    </cfRule>
  </conditionalFormatting>
  <dataValidations count="6">
    <dataValidation type="date" operator="greaterThan" allowBlank="1" showErrorMessage="1" errorTitle="Expiry date" error="Enter a date, for example 31 Mar 2027." sqref="D10:D501">
      <formula1>36525.791666666664</formula1>
    </dataValidation>
    <dataValidation type="date" operator="greaterThan" allowBlank="1" showErrorMessage="1" errorTitle="Expiry date" error="Enter a date, for example 31 Mar 2027." sqref="D2:D501">
      <formula1>36525.791666666664</formula1>
    </dataValidation>
    <dataValidation type="decimal" operator="greaterThanOrEqual" allowBlank="1" showErrorMessage="1" errorTitle="Quantity" error="Enter a number of 0 or more." sqref="E10:E501">
      <formula1>0</formula1>
    </dataValidation>
    <dataValidation type="decimal" operator="greaterThanOrEqual" allowBlank="1" showErrorMessage="1" errorTitle="Quantity" error="Enter a number of 0 or more." sqref="E2:E501">
      <formula1>0</formula1>
    </dataValidation>
    <dataValidation type="decimal" operator="greaterThanOrEqual" allowBlank="1" showErrorMessage="1" errorTitle="Unit cost" error="Enter a cost of 0 or more." sqref="F10:F501">
      <formula1>0</formula1>
    </dataValidation>
    <dataValidation type="decimal" operator="greaterThanOrEqual" allowBlank="1" showErrorMessage="1" errorTitle="Unit cost" error="Enter a cost of 0 or more." sqref="F2:F50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34" style="1" customWidth="1"/>
    <col min="3" max="3" width="15" style="1" customWidth="1"/>
    <col min="4" max="4" width="9" style="1" customWidth="1"/>
    <col min="5" max="5" width="11" style="1" customWidth="1"/>
    <col min="6" max="6" width="12" style="1" customWidth="1"/>
    <col min="7" max="7" width="20" style="1" customWidth="1"/>
    <col min="8" max="8" width="22" style="1" customWidth="1"/>
    <col min="9" max="9" width="18" style="1" customWidth="1"/>
    <col min="10" max="10" width="34" style="1" customWidth="1"/>
  </cols>
  <sheetData>
    <row r="1" ht="30" customHeight="1" spans="1:10" x14ac:dyDescent="0.25">
      <c r="A1" s="9" t="s">
        <v>67</v>
      </c>
      <c r="B1" s="9" t="s">
        <v>26</v>
      </c>
      <c r="C1" s="9" t="s">
        <v>28</v>
      </c>
      <c r="D1" s="9" t="s">
        <v>68</v>
      </c>
      <c r="E1" s="9" t="s">
        <v>31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</row>
    <row r="2" spans="1:10" x14ac:dyDescent="0.25">
      <c r="A2" s="11">
        <f>TODAY()-3</f>
        <v>46312</v>
      </c>
      <c r="B2" s="10" t="s">
        <v>37</v>
      </c>
      <c r="C2" s="10" t="s">
        <v>39</v>
      </c>
      <c r="D2" s="10">
        <v>8</v>
      </c>
      <c r="E2" s="13">
        <v>0.85</v>
      </c>
      <c r="F2" s="16">
        <f>IF(OR($D2="",$E2=""),"",$D2*$E2)</f>
        <v>6.8</v>
      </c>
      <c r="G2" s="10" t="s">
        <v>74</v>
      </c>
      <c r="H2" s="10"/>
      <c r="I2" s="10"/>
      <c r="J2" s="10" t="s">
        <v>75</v>
      </c>
    </row>
    <row r="3" spans="1:10" x14ac:dyDescent="0.25">
      <c r="A3" s="11"/>
      <c r="B3" s="10"/>
      <c r="C3" s="10"/>
      <c r="D3" s="10"/>
      <c r="E3" s="13"/>
      <c r="F3" s="16" t="str">
        <f>IF(OR($D3="",$E3=""),"",$D3*$E3)</f>
        <v/>
      </c>
      <c r="G3" s="10"/>
      <c r="H3" s="10"/>
      <c r="I3" s="10"/>
      <c r="J3" s="10"/>
    </row>
    <row r="4" spans="1:10" x14ac:dyDescent="0.25">
      <c r="A4" s="11"/>
      <c r="B4" s="10"/>
      <c r="C4" s="10"/>
      <c r="D4" s="10"/>
      <c r="E4" s="13"/>
      <c r="F4" s="16" t="str">
        <f>IF(OR($D4="",$E4=""),"",$D4*$E4)</f>
        <v/>
      </c>
      <c r="G4" s="10"/>
      <c r="H4" s="10"/>
      <c r="I4" s="10"/>
      <c r="J4" s="10"/>
    </row>
    <row r="5" spans="1:10" x14ac:dyDescent="0.25">
      <c r="A5" s="11"/>
      <c r="B5" s="10"/>
      <c r="C5" s="10"/>
      <c r="D5" s="10"/>
      <c r="E5" s="13"/>
      <c r="F5" s="16" t="str">
        <f>IF(OR($D5="",$E5=""),"",$D5*$E5)</f>
        <v/>
      </c>
      <c r="G5" s="10"/>
      <c r="H5" s="10"/>
      <c r="I5" s="10"/>
      <c r="J5" s="10"/>
    </row>
    <row r="6" spans="1:10" x14ac:dyDescent="0.25">
      <c r="A6" s="11"/>
      <c r="B6" s="10"/>
      <c r="C6" s="10"/>
      <c r="D6" s="10"/>
      <c r="E6" s="13"/>
      <c r="F6" s="16" t="str">
        <f>IF(OR($D6="",$E6=""),"",$D6*$E6)</f>
        <v/>
      </c>
      <c r="G6" s="10"/>
      <c r="H6" s="10"/>
      <c r="I6" s="10"/>
      <c r="J6" s="10"/>
    </row>
    <row r="7" spans="1:10" x14ac:dyDescent="0.25">
      <c r="A7" s="11"/>
      <c r="B7" s="10"/>
      <c r="C7" s="10"/>
      <c r="D7" s="10"/>
      <c r="E7" s="13"/>
      <c r="F7" s="16" t="str">
        <f>IF(OR($D7="",$E7=""),"",$D7*$E7)</f>
        <v/>
      </c>
      <c r="G7" s="10"/>
      <c r="H7" s="10"/>
      <c r="I7" s="10"/>
      <c r="J7" s="10"/>
    </row>
    <row r="8" spans="1:10" x14ac:dyDescent="0.25">
      <c r="A8" s="11"/>
      <c r="B8" s="10"/>
      <c r="C8" s="10"/>
      <c r="D8" s="10"/>
      <c r="E8" s="13"/>
      <c r="F8" s="16" t="str">
        <f>IF(OR($D8="",$E8=""),"",$D8*$E8)</f>
        <v/>
      </c>
      <c r="G8" s="10"/>
      <c r="H8" s="10"/>
      <c r="I8" s="10"/>
      <c r="J8" s="10"/>
    </row>
    <row r="9" spans="1:10" x14ac:dyDescent="0.25">
      <c r="A9" s="11"/>
      <c r="B9" s="10"/>
      <c r="C9" s="10"/>
      <c r="D9" s="10"/>
      <c r="E9" s="13"/>
      <c r="F9" s="16" t="str">
        <f>IF(OR($D9="",$E9=""),"",$D9*$E9)</f>
        <v/>
      </c>
      <c r="G9" s="10"/>
      <c r="H9" s="10"/>
      <c r="I9" s="10"/>
      <c r="J9" s="10"/>
    </row>
    <row r="10" spans="1:10" x14ac:dyDescent="0.25">
      <c r="A10" s="11"/>
      <c r="B10" s="10"/>
      <c r="C10" s="10"/>
      <c r="D10" s="10"/>
      <c r="E10" s="13"/>
      <c r="F10" s="16" t="str">
        <f>IF(OR($D10="",$E10=""),"",$D10*$E10)</f>
        <v/>
      </c>
      <c r="G10" s="10"/>
      <c r="H10" s="10"/>
      <c r="I10" s="10"/>
      <c r="J10" s="10"/>
    </row>
    <row r="11" spans="1:10" x14ac:dyDescent="0.25">
      <c r="A11" s="11"/>
      <c r="B11" s="10"/>
      <c r="C11" s="10"/>
      <c r="D11" s="10"/>
      <c r="E11" s="13"/>
      <c r="F11" s="16" t="str">
        <f>IF(OR($D11="",$E11=""),"",$D11*$E11)</f>
        <v/>
      </c>
      <c r="G11" s="10"/>
      <c r="H11" s="10"/>
      <c r="I11" s="10"/>
      <c r="J11" s="10"/>
    </row>
    <row r="12" spans="1:10" x14ac:dyDescent="0.25">
      <c r="A12" s="11"/>
      <c r="B12" s="10"/>
      <c r="C12" s="10"/>
      <c r="D12" s="10"/>
      <c r="E12" s="13"/>
      <c r="F12" s="16" t="str">
        <f>IF(OR($D12="",$E12=""),"",$D12*$E12)</f>
        <v/>
      </c>
      <c r="G12" s="10"/>
      <c r="H12" s="10"/>
      <c r="I12" s="10"/>
      <c r="J12" s="10"/>
    </row>
    <row r="13" spans="1:10" x14ac:dyDescent="0.25">
      <c r="A13" s="11"/>
      <c r="B13" s="10"/>
      <c r="C13" s="10"/>
      <c r="D13" s="10"/>
      <c r="E13" s="13"/>
      <c r="F13" s="16" t="str">
        <f>IF(OR($D13="",$E13=""),"",$D13*$E13)</f>
        <v/>
      </c>
      <c r="G13" s="10"/>
      <c r="H13" s="10"/>
      <c r="I13" s="10"/>
      <c r="J13" s="10"/>
    </row>
    <row r="14" spans="1:10" x14ac:dyDescent="0.25">
      <c r="A14" s="11"/>
      <c r="B14" s="10"/>
      <c r="C14" s="10"/>
      <c r="D14" s="10"/>
      <c r="E14" s="13"/>
      <c r="F14" s="16" t="str">
        <f>IF(OR($D14="",$E14=""),"",$D14*$E14)</f>
        <v/>
      </c>
      <c r="G14" s="10"/>
      <c r="H14" s="10"/>
      <c r="I14" s="10"/>
      <c r="J14" s="10"/>
    </row>
    <row r="15" spans="1:10" x14ac:dyDescent="0.25">
      <c r="A15" s="11"/>
      <c r="B15" s="10"/>
      <c r="C15" s="10"/>
      <c r="D15" s="10"/>
      <c r="E15" s="13"/>
      <c r="F15" s="16" t="str">
        <f>IF(OR($D15="",$E15=""),"",$D15*$E15)</f>
        <v/>
      </c>
      <c r="G15" s="10"/>
      <c r="H15" s="10"/>
      <c r="I15" s="10"/>
      <c r="J15" s="10"/>
    </row>
    <row r="16" spans="1:10" x14ac:dyDescent="0.25">
      <c r="A16" s="11"/>
      <c r="B16" s="10"/>
      <c r="C16" s="10"/>
      <c r="D16" s="10"/>
      <c r="E16" s="13"/>
      <c r="F16" s="16" t="str">
        <f>IF(OR($D16="",$E16=""),"",$D16*$E16)</f>
        <v/>
      </c>
      <c r="G16" s="10"/>
      <c r="H16" s="10"/>
      <c r="I16" s="10"/>
      <c r="J16" s="10"/>
    </row>
    <row r="17" spans="1:10" x14ac:dyDescent="0.25">
      <c r="A17" s="11"/>
      <c r="B17" s="10"/>
      <c r="C17" s="10"/>
      <c r="D17" s="10"/>
      <c r="E17" s="13"/>
      <c r="F17" s="16" t="str">
        <f>IF(OR($D17="",$E17=""),"",$D17*$E17)</f>
        <v/>
      </c>
      <c r="G17" s="10"/>
      <c r="H17" s="10"/>
      <c r="I17" s="10"/>
      <c r="J17" s="10"/>
    </row>
    <row r="18" spans="1:10" x14ac:dyDescent="0.25">
      <c r="A18" s="11"/>
      <c r="B18" s="10"/>
      <c r="C18" s="10"/>
      <c r="D18" s="10"/>
      <c r="E18" s="13"/>
      <c r="F18" s="16" t="str">
        <f>IF(OR($D18="",$E18=""),"",$D18*$E18)</f>
        <v/>
      </c>
      <c r="G18" s="10"/>
      <c r="H18" s="10"/>
      <c r="I18" s="10"/>
      <c r="J18" s="10"/>
    </row>
    <row r="19" spans="1:10" x14ac:dyDescent="0.25">
      <c r="A19" s="11"/>
      <c r="B19" s="10"/>
      <c r="C19" s="10"/>
      <c r="D19" s="10"/>
      <c r="E19" s="13"/>
      <c r="F19" s="16" t="str">
        <f>IF(OR($D19="",$E19=""),"",$D19*$E19)</f>
        <v/>
      </c>
      <c r="G19" s="10"/>
      <c r="H19" s="10"/>
      <c r="I19" s="10"/>
      <c r="J19" s="10"/>
    </row>
    <row r="20" spans="1:10" x14ac:dyDescent="0.25">
      <c r="A20" s="11"/>
      <c r="B20" s="10"/>
      <c r="C20" s="10"/>
      <c r="D20" s="10"/>
      <c r="E20" s="13"/>
      <c r="F20" s="16" t="str">
        <f>IF(OR($D20="",$E20=""),"",$D20*$E20)</f>
        <v/>
      </c>
      <c r="G20" s="10"/>
      <c r="H20" s="10"/>
      <c r="I20" s="10"/>
      <c r="J20" s="10"/>
    </row>
    <row r="21" spans="1:10" x14ac:dyDescent="0.25">
      <c r="A21" s="11"/>
      <c r="B21" s="10"/>
      <c r="C21" s="10"/>
      <c r="D21" s="10"/>
      <c r="E21" s="13"/>
      <c r="F21" s="16" t="str">
        <f>IF(OR($D21="",$E21=""),"",$D21*$E21)</f>
        <v/>
      </c>
      <c r="G21" s="10"/>
      <c r="H21" s="10"/>
      <c r="I21" s="10"/>
      <c r="J21" s="10"/>
    </row>
    <row r="22" spans="1:10" x14ac:dyDescent="0.25">
      <c r="A22" s="11"/>
      <c r="B22" s="10"/>
      <c r="C22" s="10"/>
      <c r="D22" s="10"/>
      <c r="E22" s="13"/>
      <c r="F22" s="16" t="str">
        <f>IF(OR($D22="",$E22=""),"",$D22*$E22)</f>
        <v/>
      </c>
      <c r="G22" s="10"/>
      <c r="H22" s="10"/>
      <c r="I22" s="10"/>
      <c r="J22" s="10"/>
    </row>
    <row r="23" spans="1:10" x14ac:dyDescent="0.25">
      <c r="A23" s="11"/>
      <c r="B23" s="10"/>
      <c r="C23" s="10"/>
      <c r="D23" s="10"/>
      <c r="E23" s="13"/>
      <c r="F23" s="16" t="str">
        <f>IF(OR($D23="",$E23=""),"",$D23*$E23)</f>
        <v/>
      </c>
      <c r="G23" s="10"/>
      <c r="H23" s="10"/>
      <c r="I23" s="10"/>
      <c r="J23" s="10"/>
    </row>
    <row r="24" spans="1:10" x14ac:dyDescent="0.25">
      <c r="A24" s="11"/>
      <c r="B24" s="10"/>
      <c r="C24" s="10"/>
      <c r="D24" s="10"/>
      <c r="E24" s="13"/>
      <c r="F24" s="16" t="str">
        <f>IF(OR($D24="",$E24=""),"",$D24*$E24)</f>
        <v/>
      </c>
      <c r="G24" s="10"/>
      <c r="H24" s="10"/>
      <c r="I24" s="10"/>
      <c r="J24" s="10"/>
    </row>
    <row r="25" spans="1:10" x14ac:dyDescent="0.25">
      <c r="A25" s="11"/>
      <c r="B25" s="10"/>
      <c r="C25" s="10"/>
      <c r="D25" s="10"/>
      <c r="E25" s="13"/>
      <c r="F25" s="16" t="str">
        <f>IF(OR($D25="",$E25=""),"",$D25*$E25)</f>
        <v/>
      </c>
      <c r="G25" s="10"/>
      <c r="H25" s="10"/>
      <c r="I25" s="10"/>
      <c r="J25" s="10"/>
    </row>
    <row r="26" spans="1:10" x14ac:dyDescent="0.25">
      <c r="A26" s="11"/>
      <c r="B26" s="10"/>
      <c r="C26" s="10"/>
      <c r="D26" s="10"/>
      <c r="E26" s="13"/>
      <c r="F26" s="16" t="str">
        <f>IF(OR($D26="",$E26=""),"",$D26*$E26)</f>
        <v/>
      </c>
      <c r="G26" s="10"/>
      <c r="H26" s="10"/>
      <c r="I26" s="10"/>
      <c r="J26" s="10"/>
    </row>
    <row r="27" spans="1:10" x14ac:dyDescent="0.25">
      <c r="A27" s="11"/>
      <c r="B27" s="10"/>
      <c r="C27" s="10"/>
      <c r="D27" s="10"/>
      <c r="E27" s="13"/>
      <c r="F27" s="16" t="str">
        <f>IF(OR($D27="",$E27=""),"",$D27*$E27)</f>
        <v/>
      </c>
      <c r="G27" s="10"/>
      <c r="H27" s="10"/>
      <c r="I27" s="10"/>
      <c r="J27" s="10"/>
    </row>
    <row r="28" spans="1:10" x14ac:dyDescent="0.25">
      <c r="A28" s="11"/>
      <c r="B28" s="10"/>
      <c r="C28" s="10"/>
      <c r="D28" s="10"/>
      <c r="E28" s="13"/>
      <c r="F28" s="16" t="str">
        <f>IF(OR($D28="",$E28=""),"",$D28*$E28)</f>
        <v/>
      </c>
      <c r="G28" s="10"/>
      <c r="H28" s="10"/>
      <c r="I28" s="10"/>
      <c r="J28" s="10"/>
    </row>
    <row r="29" spans="1:10" x14ac:dyDescent="0.25">
      <c r="A29" s="11"/>
      <c r="B29" s="10"/>
      <c r="C29" s="10"/>
      <c r="D29" s="10"/>
      <c r="E29" s="13"/>
      <c r="F29" s="16" t="str">
        <f>IF(OR($D29="",$E29=""),"",$D29*$E29)</f>
        <v/>
      </c>
      <c r="G29" s="10"/>
      <c r="H29" s="10"/>
      <c r="I29" s="10"/>
      <c r="J29" s="10"/>
    </row>
    <row r="30" spans="1:10" x14ac:dyDescent="0.25">
      <c r="A30" s="11"/>
      <c r="B30" s="10"/>
      <c r="C30" s="10"/>
      <c r="D30" s="10"/>
      <c r="E30" s="13"/>
      <c r="F30" s="16" t="str">
        <f>IF(OR($D30="",$E30=""),"",$D30*$E30)</f>
        <v/>
      </c>
      <c r="G30" s="10"/>
      <c r="H30" s="10"/>
      <c r="I30" s="10"/>
      <c r="J30" s="10"/>
    </row>
    <row r="31" spans="1:10" x14ac:dyDescent="0.25">
      <c r="A31" s="11"/>
      <c r="B31" s="10"/>
      <c r="C31" s="10"/>
      <c r="D31" s="10"/>
      <c r="E31" s="13"/>
      <c r="F31" s="16" t="str">
        <f>IF(OR($D31="",$E31=""),"",$D31*$E31)</f>
        <v/>
      </c>
      <c r="G31" s="10"/>
      <c r="H31" s="10"/>
      <c r="I31" s="10"/>
      <c r="J31" s="10"/>
    </row>
    <row r="32" spans="1:10" x14ac:dyDescent="0.25">
      <c r="A32" s="11"/>
      <c r="B32" s="10"/>
      <c r="C32" s="10"/>
      <c r="D32" s="10"/>
      <c r="E32" s="13"/>
      <c r="F32" s="16" t="str">
        <f>IF(OR($D32="",$E32=""),"",$D32*$E32)</f>
        <v/>
      </c>
      <c r="G32" s="10"/>
      <c r="H32" s="10"/>
      <c r="I32" s="10"/>
      <c r="J32" s="10"/>
    </row>
    <row r="33" spans="1:10" x14ac:dyDescent="0.25">
      <c r="A33" s="11"/>
      <c r="B33" s="10"/>
      <c r="C33" s="10"/>
      <c r="D33" s="10"/>
      <c r="E33" s="13"/>
      <c r="F33" s="16" t="str">
        <f>IF(OR($D33="",$E33=""),"",$D33*$E33)</f>
        <v/>
      </c>
      <c r="G33" s="10"/>
      <c r="H33" s="10"/>
      <c r="I33" s="10"/>
      <c r="J33" s="10"/>
    </row>
    <row r="34" spans="1:10" x14ac:dyDescent="0.25">
      <c r="A34" s="11"/>
      <c r="B34" s="10"/>
      <c r="C34" s="10"/>
      <c r="D34" s="10"/>
      <c r="E34" s="13"/>
      <c r="F34" s="16" t="str">
        <f>IF(OR($D34="",$E34=""),"",$D34*$E34)</f>
        <v/>
      </c>
      <c r="G34" s="10"/>
      <c r="H34" s="10"/>
      <c r="I34" s="10"/>
      <c r="J34" s="10"/>
    </row>
    <row r="35" spans="1:10" x14ac:dyDescent="0.25">
      <c r="A35" s="11"/>
      <c r="B35" s="10"/>
      <c r="C35" s="10"/>
      <c r="D35" s="10"/>
      <c r="E35" s="13"/>
      <c r="F35" s="16" t="str">
        <f>IF(OR($D35="",$E35=""),"",$D35*$E35)</f>
        <v/>
      </c>
      <c r="G35" s="10"/>
      <c r="H35" s="10"/>
      <c r="I35" s="10"/>
      <c r="J35" s="10"/>
    </row>
    <row r="36" spans="1:10" x14ac:dyDescent="0.25">
      <c r="A36" s="11"/>
      <c r="B36" s="10"/>
      <c r="C36" s="10"/>
      <c r="D36" s="10"/>
      <c r="E36" s="13"/>
      <c r="F36" s="16" t="str">
        <f>IF(OR($D36="",$E36=""),"",$D36*$E36)</f>
        <v/>
      </c>
      <c r="G36" s="10"/>
      <c r="H36" s="10"/>
      <c r="I36" s="10"/>
      <c r="J36" s="10"/>
    </row>
    <row r="37" spans="1:10" x14ac:dyDescent="0.25">
      <c r="A37" s="11"/>
      <c r="B37" s="10"/>
      <c r="C37" s="10"/>
      <c r="D37" s="10"/>
      <c r="E37" s="13"/>
      <c r="F37" s="16" t="str">
        <f>IF(OR($D37="",$E37=""),"",$D37*$E37)</f>
        <v/>
      </c>
      <c r="G37" s="10"/>
      <c r="H37" s="10"/>
      <c r="I37" s="10"/>
      <c r="J37" s="10"/>
    </row>
    <row r="38" spans="1:10" x14ac:dyDescent="0.25">
      <c r="A38" s="11"/>
      <c r="B38" s="10"/>
      <c r="C38" s="10"/>
      <c r="D38" s="10"/>
      <c r="E38" s="13"/>
      <c r="F38" s="16" t="str">
        <f>IF(OR($D38="",$E38=""),"",$D38*$E38)</f>
        <v/>
      </c>
      <c r="G38" s="10"/>
      <c r="H38" s="10"/>
      <c r="I38" s="10"/>
      <c r="J38" s="10"/>
    </row>
    <row r="39" spans="1:10" x14ac:dyDescent="0.25">
      <c r="A39" s="11"/>
      <c r="B39" s="10"/>
      <c r="C39" s="10"/>
      <c r="D39" s="10"/>
      <c r="E39" s="13"/>
      <c r="F39" s="16" t="str">
        <f>IF(OR($D39="",$E39=""),"",$D39*$E39)</f>
        <v/>
      </c>
      <c r="G39" s="10"/>
      <c r="H39" s="10"/>
      <c r="I39" s="10"/>
      <c r="J39" s="10"/>
    </row>
    <row r="40" spans="1:10" x14ac:dyDescent="0.25">
      <c r="A40" s="11"/>
      <c r="B40" s="10"/>
      <c r="C40" s="10"/>
      <c r="D40" s="10"/>
      <c r="E40" s="13"/>
      <c r="F40" s="16" t="str">
        <f>IF(OR($D40="",$E40=""),"",$D40*$E40)</f>
        <v/>
      </c>
      <c r="G40" s="10"/>
      <c r="H40" s="10"/>
      <c r="I40" s="10"/>
      <c r="J40" s="10"/>
    </row>
    <row r="41" spans="1:10" x14ac:dyDescent="0.25">
      <c r="A41" s="11"/>
      <c r="B41" s="10"/>
      <c r="C41" s="10"/>
      <c r="D41" s="10"/>
      <c r="E41" s="13"/>
      <c r="F41" s="16" t="str">
        <f>IF(OR($D41="",$E41=""),"",$D41*$E41)</f>
        <v/>
      </c>
      <c r="G41" s="10"/>
      <c r="H41" s="10"/>
      <c r="I41" s="10"/>
      <c r="J41" s="10"/>
    </row>
    <row r="42" spans="1:10" x14ac:dyDescent="0.25">
      <c r="A42" s="11"/>
      <c r="B42" s="10"/>
      <c r="C42" s="10"/>
      <c r="D42" s="10"/>
      <c r="E42" s="13"/>
      <c r="F42" s="16" t="str">
        <f>IF(OR($D42="",$E42=""),"",$D42*$E42)</f>
        <v/>
      </c>
      <c r="G42" s="10"/>
      <c r="H42" s="10"/>
      <c r="I42" s="10"/>
      <c r="J42" s="10"/>
    </row>
    <row r="43" spans="1:10" x14ac:dyDescent="0.25">
      <c r="A43" s="11"/>
      <c r="B43" s="10"/>
      <c r="C43" s="10"/>
      <c r="D43" s="10"/>
      <c r="E43" s="13"/>
      <c r="F43" s="16" t="str">
        <f>IF(OR($D43="",$E43=""),"",$D43*$E43)</f>
        <v/>
      </c>
      <c r="G43" s="10"/>
      <c r="H43" s="10"/>
      <c r="I43" s="10"/>
      <c r="J43" s="10"/>
    </row>
    <row r="44" spans="1:10" x14ac:dyDescent="0.25">
      <c r="A44" s="11"/>
      <c r="B44" s="10"/>
      <c r="C44" s="10"/>
      <c r="D44" s="10"/>
      <c r="E44" s="13"/>
      <c r="F44" s="16" t="str">
        <f>IF(OR($D44="",$E44=""),"",$D44*$E44)</f>
        <v/>
      </c>
      <c r="G44" s="10"/>
      <c r="H44" s="10"/>
      <c r="I44" s="10"/>
      <c r="J44" s="10"/>
    </row>
    <row r="45" spans="1:10" x14ac:dyDescent="0.25">
      <c r="A45" s="11"/>
      <c r="B45" s="10"/>
      <c r="C45" s="10"/>
      <c r="D45" s="10"/>
      <c r="E45" s="13"/>
      <c r="F45" s="16" t="str">
        <f>IF(OR($D45="",$E45=""),"",$D45*$E45)</f>
        <v/>
      </c>
      <c r="G45" s="10"/>
      <c r="H45" s="10"/>
      <c r="I45" s="10"/>
      <c r="J45" s="10"/>
    </row>
    <row r="46" spans="1:10" x14ac:dyDescent="0.25">
      <c r="A46" s="11"/>
      <c r="B46" s="10"/>
      <c r="C46" s="10"/>
      <c r="D46" s="10"/>
      <c r="E46" s="13"/>
      <c r="F46" s="16" t="str">
        <f>IF(OR($D46="",$E46=""),"",$D46*$E46)</f>
        <v/>
      </c>
      <c r="G46" s="10"/>
      <c r="H46" s="10"/>
      <c r="I46" s="10"/>
      <c r="J46" s="10"/>
    </row>
    <row r="47" spans="1:10" x14ac:dyDescent="0.25">
      <c r="A47" s="11"/>
      <c r="B47" s="10"/>
      <c r="C47" s="10"/>
      <c r="D47" s="10"/>
      <c r="E47" s="13"/>
      <c r="F47" s="16" t="str">
        <f>IF(OR($D47="",$E47=""),"",$D47*$E47)</f>
        <v/>
      </c>
      <c r="G47" s="10"/>
      <c r="H47" s="10"/>
      <c r="I47" s="10"/>
      <c r="J47" s="10"/>
    </row>
    <row r="48" spans="1:10" x14ac:dyDescent="0.25">
      <c r="A48" s="11"/>
      <c r="B48" s="10"/>
      <c r="C48" s="10"/>
      <c r="D48" s="10"/>
      <c r="E48" s="13"/>
      <c r="F48" s="16" t="str">
        <f>IF(OR($D48="",$E48=""),"",$D48*$E48)</f>
        <v/>
      </c>
      <c r="G48" s="10"/>
      <c r="H48" s="10"/>
      <c r="I48" s="10"/>
      <c r="J48" s="10"/>
    </row>
    <row r="49" spans="1:10" x14ac:dyDescent="0.25">
      <c r="A49" s="11"/>
      <c r="B49" s="10"/>
      <c r="C49" s="10"/>
      <c r="D49" s="10"/>
      <c r="E49" s="13"/>
      <c r="F49" s="16" t="str">
        <f>IF(OR($D49="",$E49=""),"",$D49*$E49)</f>
        <v/>
      </c>
      <c r="G49" s="10"/>
      <c r="H49" s="10"/>
      <c r="I49" s="10"/>
      <c r="J49" s="10"/>
    </row>
    <row r="50" spans="1:10" x14ac:dyDescent="0.25">
      <c r="A50" s="11"/>
      <c r="B50" s="10"/>
      <c r="C50" s="10"/>
      <c r="D50" s="10"/>
      <c r="E50" s="13"/>
      <c r="F50" s="16" t="str">
        <f>IF(OR($D50="",$E50=""),"",$D50*$E50)</f>
        <v/>
      </c>
      <c r="G50" s="10"/>
      <c r="H50" s="10"/>
      <c r="I50" s="10"/>
      <c r="J50" s="10"/>
    </row>
    <row r="51" spans="1:10" x14ac:dyDescent="0.25">
      <c r="A51" s="11"/>
      <c r="B51" s="10"/>
      <c r="C51" s="10"/>
      <c r="D51" s="10"/>
      <c r="E51" s="13"/>
      <c r="F51" s="16" t="str">
        <f>IF(OR($D51="",$E51=""),"",$D51*$E51)</f>
        <v/>
      </c>
      <c r="G51" s="10"/>
      <c r="H51" s="10"/>
      <c r="I51" s="10"/>
      <c r="J51" s="10"/>
    </row>
    <row r="52" spans="1:10" x14ac:dyDescent="0.25">
      <c r="A52" s="11"/>
      <c r="B52" s="10"/>
      <c r="C52" s="10"/>
      <c r="D52" s="10"/>
      <c r="E52" s="13"/>
      <c r="F52" s="16" t="str">
        <f>IF(OR($D52="",$E52=""),"",$D52*$E52)</f>
        <v/>
      </c>
      <c r="G52" s="10"/>
      <c r="H52" s="10"/>
      <c r="I52" s="10"/>
      <c r="J52" s="10"/>
    </row>
    <row r="53" spans="1:10" x14ac:dyDescent="0.25">
      <c r="A53" s="11"/>
      <c r="B53" s="10"/>
      <c r="C53" s="10"/>
      <c r="D53" s="10"/>
      <c r="E53" s="13"/>
      <c r="F53" s="16" t="str">
        <f>IF(OR($D53="",$E53=""),"",$D53*$E53)</f>
        <v/>
      </c>
      <c r="G53" s="10"/>
      <c r="H53" s="10"/>
      <c r="I53" s="10"/>
      <c r="J53" s="10"/>
    </row>
    <row r="54" spans="1:10" x14ac:dyDescent="0.25">
      <c r="A54" s="11"/>
      <c r="B54" s="10"/>
      <c r="C54" s="10"/>
      <c r="D54" s="10"/>
      <c r="E54" s="13"/>
      <c r="F54" s="16" t="str">
        <f>IF(OR($D54="",$E54=""),"",$D54*$E54)</f>
        <v/>
      </c>
      <c r="G54" s="10"/>
      <c r="H54" s="10"/>
      <c r="I54" s="10"/>
      <c r="J54" s="10"/>
    </row>
    <row r="55" spans="1:10" x14ac:dyDescent="0.25">
      <c r="A55" s="11"/>
      <c r="B55" s="10"/>
      <c r="C55" s="10"/>
      <c r="D55" s="10"/>
      <c r="E55" s="13"/>
      <c r="F55" s="16" t="str">
        <f>IF(OR($D55="",$E55=""),"",$D55*$E55)</f>
        <v/>
      </c>
      <c r="G55" s="10"/>
      <c r="H55" s="10"/>
      <c r="I55" s="10"/>
      <c r="J55" s="10"/>
    </row>
    <row r="56" spans="1:10" x14ac:dyDescent="0.25">
      <c r="A56" s="11"/>
      <c r="B56" s="10"/>
      <c r="C56" s="10"/>
      <c r="D56" s="10"/>
      <c r="E56" s="13"/>
      <c r="F56" s="16" t="str">
        <f>IF(OR($D56="",$E56=""),"",$D56*$E56)</f>
        <v/>
      </c>
      <c r="G56" s="10"/>
      <c r="H56" s="10"/>
      <c r="I56" s="10"/>
      <c r="J56" s="10"/>
    </row>
    <row r="57" spans="1:10" x14ac:dyDescent="0.25">
      <c r="A57" s="11"/>
      <c r="B57" s="10"/>
      <c r="C57" s="10"/>
      <c r="D57" s="10"/>
      <c r="E57" s="13"/>
      <c r="F57" s="16" t="str">
        <f>IF(OR($D57="",$E57=""),"",$D57*$E57)</f>
        <v/>
      </c>
      <c r="G57" s="10"/>
      <c r="H57" s="10"/>
      <c r="I57" s="10"/>
      <c r="J57" s="10"/>
    </row>
    <row r="58" spans="1:10" x14ac:dyDescent="0.25">
      <c r="A58" s="11"/>
      <c r="B58" s="10"/>
      <c r="C58" s="10"/>
      <c r="D58" s="10"/>
      <c r="E58" s="13"/>
      <c r="F58" s="16" t="str">
        <f>IF(OR($D58="",$E58=""),"",$D58*$E58)</f>
        <v/>
      </c>
      <c r="G58" s="10"/>
      <c r="H58" s="10"/>
      <c r="I58" s="10"/>
      <c r="J58" s="10"/>
    </row>
    <row r="59" spans="1:10" x14ac:dyDescent="0.25">
      <c r="A59" s="11"/>
      <c r="B59" s="10"/>
      <c r="C59" s="10"/>
      <c r="D59" s="10"/>
      <c r="E59" s="13"/>
      <c r="F59" s="16" t="str">
        <f>IF(OR($D59="",$E59=""),"",$D59*$E59)</f>
        <v/>
      </c>
      <c r="G59" s="10"/>
      <c r="H59" s="10"/>
      <c r="I59" s="10"/>
      <c r="J59" s="10"/>
    </row>
    <row r="60" spans="1:10" x14ac:dyDescent="0.25">
      <c r="A60" s="11"/>
      <c r="B60" s="10"/>
      <c r="C60" s="10"/>
      <c r="D60" s="10"/>
      <c r="E60" s="13"/>
      <c r="F60" s="16" t="str">
        <f>IF(OR($D60="",$E60=""),"",$D60*$E60)</f>
        <v/>
      </c>
      <c r="G60" s="10"/>
      <c r="H60" s="10"/>
      <c r="I60" s="10"/>
      <c r="J60" s="10"/>
    </row>
    <row r="61" spans="1:10" x14ac:dyDescent="0.25">
      <c r="A61" s="11"/>
      <c r="B61" s="10"/>
      <c r="C61" s="10"/>
      <c r="D61" s="10"/>
      <c r="E61" s="13"/>
      <c r="F61" s="16" t="str">
        <f>IF(OR($D61="",$E61=""),"",$D61*$E61)</f>
        <v/>
      </c>
      <c r="G61" s="10"/>
      <c r="H61" s="10"/>
      <c r="I61" s="10"/>
      <c r="J61" s="10"/>
    </row>
    <row r="62" spans="1:10" x14ac:dyDescent="0.25">
      <c r="A62" s="11"/>
      <c r="B62" s="10"/>
      <c r="C62" s="10"/>
      <c r="D62" s="10"/>
      <c r="E62" s="13"/>
      <c r="F62" s="16" t="str">
        <f>IF(OR($D62="",$E62=""),"",$D62*$E62)</f>
        <v/>
      </c>
      <c r="G62" s="10"/>
      <c r="H62" s="10"/>
      <c r="I62" s="10"/>
      <c r="J62" s="10"/>
    </row>
    <row r="63" spans="1:10" x14ac:dyDescent="0.25">
      <c r="A63" s="11"/>
      <c r="B63" s="10"/>
      <c r="C63" s="10"/>
      <c r="D63" s="10"/>
      <c r="E63" s="13"/>
      <c r="F63" s="16" t="str">
        <f>IF(OR($D63="",$E63=""),"",$D63*$E63)</f>
        <v/>
      </c>
      <c r="G63" s="10"/>
      <c r="H63" s="10"/>
      <c r="I63" s="10"/>
      <c r="J63" s="10"/>
    </row>
    <row r="64" spans="1:10" x14ac:dyDescent="0.25">
      <c r="A64" s="11"/>
      <c r="B64" s="10"/>
      <c r="C64" s="10"/>
      <c r="D64" s="10"/>
      <c r="E64" s="13"/>
      <c r="F64" s="16" t="str">
        <f>IF(OR($D64="",$E64=""),"",$D64*$E64)</f>
        <v/>
      </c>
      <c r="G64" s="10"/>
      <c r="H64" s="10"/>
      <c r="I64" s="10"/>
      <c r="J64" s="10"/>
    </row>
    <row r="65" spans="1:10" x14ac:dyDescent="0.25">
      <c r="A65" s="11"/>
      <c r="B65" s="10"/>
      <c r="C65" s="10"/>
      <c r="D65" s="10"/>
      <c r="E65" s="13"/>
      <c r="F65" s="16" t="str">
        <f>IF(OR($D65="",$E65=""),"",$D65*$E65)</f>
        <v/>
      </c>
      <c r="G65" s="10"/>
      <c r="H65" s="10"/>
      <c r="I65" s="10"/>
      <c r="J65" s="10"/>
    </row>
    <row r="66" spans="1:10" x14ac:dyDescent="0.25">
      <c r="A66" s="11"/>
      <c r="B66" s="10"/>
      <c r="C66" s="10"/>
      <c r="D66" s="10"/>
      <c r="E66" s="13"/>
      <c r="F66" s="16" t="str">
        <f>IF(OR($D66="",$E66=""),"",$D66*$E66)</f>
        <v/>
      </c>
      <c r="G66" s="10"/>
      <c r="H66" s="10"/>
      <c r="I66" s="10"/>
      <c r="J66" s="10"/>
    </row>
    <row r="67" spans="1:10" x14ac:dyDescent="0.25">
      <c r="A67" s="11"/>
      <c r="B67" s="10"/>
      <c r="C67" s="10"/>
      <c r="D67" s="10"/>
      <c r="E67" s="13"/>
      <c r="F67" s="16" t="str">
        <f>IF(OR($D67="",$E67=""),"",$D67*$E67)</f>
        <v/>
      </c>
      <c r="G67" s="10"/>
      <c r="H67" s="10"/>
      <c r="I67" s="10"/>
      <c r="J67" s="10"/>
    </row>
    <row r="68" spans="1:10" x14ac:dyDescent="0.25">
      <c r="A68" s="11"/>
      <c r="B68" s="10"/>
      <c r="C68" s="10"/>
      <c r="D68" s="10"/>
      <c r="E68" s="13"/>
      <c r="F68" s="16" t="str">
        <f>IF(OR($D68="",$E68=""),"",$D68*$E68)</f>
        <v/>
      </c>
      <c r="G68" s="10"/>
      <c r="H68" s="10"/>
      <c r="I68" s="10"/>
      <c r="J68" s="10"/>
    </row>
    <row r="69" spans="1:10" x14ac:dyDescent="0.25">
      <c r="A69" s="11"/>
      <c r="B69" s="10"/>
      <c r="C69" s="10"/>
      <c r="D69" s="10"/>
      <c r="E69" s="13"/>
      <c r="F69" s="16" t="str">
        <f>IF(OR($D69="",$E69=""),"",$D69*$E69)</f>
        <v/>
      </c>
      <c r="G69" s="10"/>
      <c r="H69" s="10"/>
      <c r="I69" s="10"/>
      <c r="J69" s="10"/>
    </row>
    <row r="70" spans="1:10" x14ac:dyDescent="0.25">
      <c r="A70" s="11"/>
      <c r="B70" s="10"/>
      <c r="C70" s="10"/>
      <c r="D70" s="10"/>
      <c r="E70" s="13"/>
      <c r="F70" s="16" t="str">
        <f>IF(OR($D70="",$E70=""),"",$D70*$E70)</f>
        <v/>
      </c>
      <c r="G70" s="10"/>
      <c r="H70" s="10"/>
      <c r="I70" s="10"/>
      <c r="J70" s="10"/>
    </row>
    <row r="71" spans="1:10" x14ac:dyDescent="0.25">
      <c r="A71" s="11"/>
      <c r="B71" s="10"/>
      <c r="C71" s="10"/>
      <c r="D71" s="10"/>
      <c r="E71" s="13"/>
      <c r="F71" s="16" t="str">
        <f>IF(OR($D71="",$E71=""),"",$D71*$E71)</f>
        <v/>
      </c>
      <c r="G71" s="10"/>
      <c r="H71" s="10"/>
      <c r="I71" s="10"/>
      <c r="J71" s="10"/>
    </row>
    <row r="72" spans="1:10" x14ac:dyDescent="0.25">
      <c r="A72" s="11"/>
      <c r="B72" s="10"/>
      <c r="C72" s="10"/>
      <c r="D72" s="10"/>
      <c r="E72" s="13"/>
      <c r="F72" s="16" t="str">
        <f>IF(OR($D72="",$E72=""),"",$D72*$E72)</f>
        <v/>
      </c>
      <c r="G72" s="10"/>
      <c r="H72" s="10"/>
      <c r="I72" s="10"/>
      <c r="J72" s="10"/>
    </row>
    <row r="73" spans="1:10" x14ac:dyDescent="0.25">
      <c r="A73" s="11"/>
      <c r="B73" s="10"/>
      <c r="C73" s="10"/>
      <c r="D73" s="10"/>
      <c r="E73" s="13"/>
      <c r="F73" s="16" t="str">
        <f>IF(OR($D73="",$E73=""),"",$D73*$E73)</f>
        <v/>
      </c>
      <c r="G73" s="10"/>
      <c r="H73" s="10"/>
      <c r="I73" s="10"/>
      <c r="J73" s="10"/>
    </row>
    <row r="74" spans="1:10" x14ac:dyDescent="0.25">
      <c r="A74" s="11"/>
      <c r="B74" s="10"/>
      <c r="C74" s="10"/>
      <c r="D74" s="10"/>
      <c r="E74" s="13"/>
      <c r="F74" s="16" t="str">
        <f>IF(OR($D74="",$E74=""),"",$D74*$E74)</f>
        <v/>
      </c>
      <c r="G74" s="10"/>
      <c r="H74" s="10"/>
      <c r="I74" s="10"/>
      <c r="J74" s="10"/>
    </row>
    <row r="75" spans="1:10" x14ac:dyDescent="0.25">
      <c r="A75" s="11"/>
      <c r="B75" s="10"/>
      <c r="C75" s="10"/>
      <c r="D75" s="10"/>
      <c r="E75" s="13"/>
      <c r="F75" s="16" t="str">
        <f>IF(OR($D75="",$E75=""),"",$D75*$E75)</f>
        <v/>
      </c>
      <c r="G75" s="10"/>
      <c r="H75" s="10"/>
      <c r="I75" s="10"/>
      <c r="J75" s="10"/>
    </row>
    <row r="76" spans="1:10" x14ac:dyDescent="0.25">
      <c r="A76" s="11"/>
      <c r="B76" s="10"/>
      <c r="C76" s="10"/>
      <c r="D76" s="10"/>
      <c r="E76" s="13"/>
      <c r="F76" s="16" t="str">
        <f>IF(OR($D76="",$E76=""),"",$D76*$E76)</f>
        <v/>
      </c>
      <c r="G76" s="10"/>
      <c r="H76" s="10"/>
      <c r="I76" s="10"/>
      <c r="J76" s="10"/>
    </row>
    <row r="77" spans="1:10" x14ac:dyDescent="0.25">
      <c r="A77" s="11"/>
      <c r="B77" s="10"/>
      <c r="C77" s="10"/>
      <c r="D77" s="10"/>
      <c r="E77" s="13"/>
      <c r="F77" s="16" t="str">
        <f>IF(OR($D77="",$E77=""),"",$D77*$E77)</f>
        <v/>
      </c>
      <c r="G77" s="10"/>
      <c r="H77" s="10"/>
      <c r="I77" s="10"/>
      <c r="J77" s="10"/>
    </row>
    <row r="78" spans="1:10" x14ac:dyDescent="0.25">
      <c r="A78" s="11"/>
      <c r="B78" s="10"/>
      <c r="C78" s="10"/>
      <c r="D78" s="10"/>
      <c r="E78" s="13"/>
      <c r="F78" s="16" t="str">
        <f>IF(OR($D78="",$E78=""),"",$D78*$E78)</f>
        <v/>
      </c>
      <c r="G78" s="10"/>
      <c r="H78" s="10"/>
      <c r="I78" s="10"/>
      <c r="J78" s="10"/>
    </row>
    <row r="79" spans="1:10" x14ac:dyDescent="0.25">
      <c r="A79" s="11"/>
      <c r="B79" s="10"/>
      <c r="C79" s="10"/>
      <c r="D79" s="10"/>
      <c r="E79" s="13"/>
      <c r="F79" s="16" t="str">
        <f>IF(OR($D79="",$E79=""),"",$D79*$E79)</f>
        <v/>
      </c>
      <c r="G79" s="10"/>
      <c r="H79" s="10"/>
      <c r="I79" s="10"/>
      <c r="J79" s="10"/>
    </row>
    <row r="80" spans="1:10" x14ac:dyDescent="0.25">
      <c r="A80" s="11"/>
      <c r="B80" s="10"/>
      <c r="C80" s="10"/>
      <c r="D80" s="10"/>
      <c r="E80" s="13"/>
      <c r="F80" s="16" t="str">
        <f>IF(OR($D80="",$E80=""),"",$D80*$E80)</f>
        <v/>
      </c>
      <c r="G80" s="10"/>
      <c r="H80" s="10"/>
      <c r="I80" s="10"/>
      <c r="J80" s="10"/>
    </row>
    <row r="81" spans="1:10" x14ac:dyDescent="0.25">
      <c r="A81" s="11"/>
      <c r="B81" s="10"/>
      <c r="C81" s="10"/>
      <c r="D81" s="10"/>
      <c r="E81" s="13"/>
      <c r="F81" s="16" t="str">
        <f>IF(OR($D81="",$E81=""),"",$D81*$E81)</f>
        <v/>
      </c>
      <c r="G81" s="10"/>
      <c r="H81" s="10"/>
      <c r="I81" s="10"/>
      <c r="J81" s="10"/>
    </row>
    <row r="82" spans="1:10" x14ac:dyDescent="0.25">
      <c r="A82" s="11"/>
      <c r="B82" s="10"/>
      <c r="C82" s="10"/>
      <c r="D82" s="10"/>
      <c r="E82" s="13"/>
      <c r="F82" s="16" t="str">
        <f>IF(OR($D82="",$E82=""),"",$D82*$E82)</f>
        <v/>
      </c>
      <c r="G82" s="10"/>
      <c r="H82" s="10"/>
      <c r="I82" s="10"/>
      <c r="J82" s="10"/>
    </row>
    <row r="83" spans="1:10" x14ac:dyDescent="0.25">
      <c r="A83" s="11"/>
      <c r="B83" s="10"/>
      <c r="C83" s="10"/>
      <c r="D83" s="10"/>
      <c r="E83" s="13"/>
      <c r="F83" s="16" t="str">
        <f>IF(OR($D83="",$E83=""),"",$D83*$E83)</f>
        <v/>
      </c>
      <c r="G83" s="10"/>
      <c r="H83" s="10"/>
      <c r="I83" s="10"/>
      <c r="J83" s="10"/>
    </row>
    <row r="84" spans="1:10" x14ac:dyDescent="0.25">
      <c r="A84" s="11"/>
      <c r="B84" s="10"/>
      <c r="C84" s="10"/>
      <c r="D84" s="10"/>
      <c r="E84" s="13"/>
      <c r="F84" s="16" t="str">
        <f>IF(OR($D84="",$E84=""),"",$D84*$E84)</f>
        <v/>
      </c>
      <c r="G84" s="10"/>
      <c r="H84" s="10"/>
      <c r="I84" s="10"/>
      <c r="J84" s="10"/>
    </row>
    <row r="85" spans="1:10" x14ac:dyDescent="0.25">
      <c r="A85" s="11"/>
      <c r="B85" s="10"/>
      <c r="C85" s="10"/>
      <c r="D85" s="10"/>
      <c r="E85" s="13"/>
      <c r="F85" s="16" t="str">
        <f>IF(OR($D85="",$E85=""),"",$D85*$E85)</f>
        <v/>
      </c>
      <c r="G85" s="10"/>
      <c r="H85" s="10"/>
      <c r="I85" s="10"/>
      <c r="J85" s="10"/>
    </row>
    <row r="86" spans="1:10" x14ac:dyDescent="0.25">
      <c r="A86" s="11"/>
      <c r="B86" s="10"/>
      <c r="C86" s="10"/>
      <c r="D86" s="10"/>
      <c r="E86" s="13"/>
      <c r="F86" s="16" t="str">
        <f>IF(OR($D86="",$E86=""),"",$D86*$E86)</f>
        <v/>
      </c>
      <c r="G86" s="10"/>
      <c r="H86" s="10"/>
      <c r="I86" s="10"/>
      <c r="J86" s="10"/>
    </row>
    <row r="87" spans="1:10" x14ac:dyDescent="0.25">
      <c r="A87" s="11"/>
      <c r="B87" s="10"/>
      <c r="C87" s="10"/>
      <c r="D87" s="10"/>
      <c r="E87" s="13"/>
      <c r="F87" s="16" t="str">
        <f>IF(OR($D87="",$E87=""),"",$D87*$E87)</f>
        <v/>
      </c>
      <c r="G87" s="10"/>
      <c r="H87" s="10"/>
      <c r="I87" s="10"/>
      <c r="J87" s="10"/>
    </row>
    <row r="88" spans="1:10" x14ac:dyDescent="0.25">
      <c r="A88" s="11"/>
      <c r="B88" s="10"/>
      <c r="C88" s="10"/>
      <c r="D88" s="10"/>
      <c r="E88" s="13"/>
      <c r="F88" s="16" t="str">
        <f>IF(OR($D88="",$E88=""),"",$D88*$E88)</f>
        <v/>
      </c>
      <c r="G88" s="10"/>
      <c r="H88" s="10"/>
      <c r="I88" s="10"/>
      <c r="J88" s="10"/>
    </row>
    <row r="89" spans="1:10" x14ac:dyDescent="0.25">
      <c r="A89" s="11"/>
      <c r="B89" s="10"/>
      <c r="C89" s="10"/>
      <c r="D89" s="10"/>
      <c r="E89" s="13"/>
      <c r="F89" s="16" t="str">
        <f>IF(OR($D89="",$E89=""),"",$D89*$E89)</f>
        <v/>
      </c>
      <c r="G89" s="10"/>
      <c r="H89" s="10"/>
      <c r="I89" s="10"/>
      <c r="J89" s="10"/>
    </row>
    <row r="90" spans="1:10" x14ac:dyDescent="0.25">
      <c r="A90" s="11"/>
      <c r="B90" s="10"/>
      <c r="C90" s="10"/>
      <c r="D90" s="10"/>
      <c r="E90" s="13"/>
      <c r="F90" s="16" t="str">
        <f>IF(OR($D90="",$E90=""),"",$D90*$E90)</f>
        <v/>
      </c>
      <c r="G90" s="10"/>
      <c r="H90" s="10"/>
      <c r="I90" s="10"/>
      <c r="J90" s="10"/>
    </row>
    <row r="91" spans="1:10" x14ac:dyDescent="0.25">
      <c r="A91" s="11"/>
      <c r="B91" s="10"/>
      <c r="C91" s="10"/>
      <c r="D91" s="10"/>
      <c r="E91" s="13"/>
      <c r="F91" s="16" t="str">
        <f>IF(OR($D91="",$E91=""),"",$D91*$E91)</f>
        <v/>
      </c>
      <c r="G91" s="10"/>
      <c r="H91" s="10"/>
      <c r="I91" s="10"/>
      <c r="J91" s="10"/>
    </row>
    <row r="92" spans="1:10" x14ac:dyDescent="0.25">
      <c r="A92" s="11"/>
      <c r="B92" s="10"/>
      <c r="C92" s="10"/>
      <c r="D92" s="10"/>
      <c r="E92" s="13"/>
      <c r="F92" s="16" t="str">
        <f>IF(OR($D92="",$E92=""),"",$D92*$E92)</f>
        <v/>
      </c>
      <c r="G92" s="10"/>
      <c r="H92" s="10"/>
      <c r="I92" s="10"/>
      <c r="J92" s="10"/>
    </row>
    <row r="93" spans="1:10" x14ac:dyDescent="0.25">
      <c r="A93" s="11"/>
      <c r="B93" s="10"/>
      <c r="C93" s="10"/>
      <c r="D93" s="10"/>
      <c r="E93" s="13"/>
      <c r="F93" s="16" t="str">
        <f>IF(OR($D93="",$E93=""),"",$D93*$E93)</f>
        <v/>
      </c>
      <c r="G93" s="10"/>
      <c r="H93" s="10"/>
      <c r="I93" s="10"/>
      <c r="J93" s="10"/>
    </row>
    <row r="94" spans="1:10" x14ac:dyDescent="0.25">
      <c r="A94" s="11"/>
      <c r="B94" s="10"/>
      <c r="C94" s="10"/>
      <c r="D94" s="10"/>
      <c r="E94" s="13"/>
      <c r="F94" s="16" t="str">
        <f>IF(OR($D94="",$E94=""),"",$D94*$E94)</f>
        <v/>
      </c>
      <c r="G94" s="10"/>
      <c r="H94" s="10"/>
      <c r="I94" s="10"/>
      <c r="J94" s="10"/>
    </row>
    <row r="95" spans="1:10" x14ac:dyDescent="0.25">
      <c r="A95" s="11"/>
      <c r="B95" s="10"/>
      <c r="C95" s="10"/>
      <c r="D95" s="10"/>
      <c r="E95" s="13"/>
      <c r="F95" s="16" t="str">
        <f>IF(OR($D95="",$E95=""),"",$D95*$E95)</f>
        <v/>
      </c>
      <c r="G95" s="10"/>
      <c r="H95" s="10"/>
      <c r="I95" s="10"/>
      <c r="J95" s="10"/>
    </row>
    <row r="96" spans="1:10" x14ac:dyDescent="0.25">
      <c r="A96" s="11"/>
      <c r="B96" s="10"/>
      <c r="C96" s="10"/>
      <c r="D96" s="10"/>
      <c r="E96" s="13"/>
      <c r="F96" s="16" t="str">
        <f>IF(OR($D96="",$E96=""),"",$D96*$E96)</f>
        <v/>
      </c>
      <c r="G96" s="10"/>
      <c r="H96" s="10"/>
      <c r="I96" s="10"/>
      <c r="J96" s="10"/>
    </row>
    <row r="97" spans="1:10" x14ac:dyDescent="0.25">
      <c r="A97" s="11"/>
      <c r="B97" s="10"/>
      <c r="C97" s="10"/>
      <c r="D97" s="10"/>
      <c r="E97" s="13"/>
      <c r="F97" s="16" t="str">
        <f>IF(OR($D97="",$E97=""),"",$D97*$E97)</f>
        <v/>
      </c>
      <c r="G97" s="10"/>
      <c r="H97" s="10"/>
      <c r="I97" s="10"/>
      <c r="J97" s="10"/>
    </row>
    <row r="98" spans="1:10" x14ac:dyDescent="0.25">
      <c r="A98" s="11"/>
      <c r="B98" s="10"/>
      <c r="C98" s="10"/>
      <c r="D98" s="10"/>
      <c r="E98" s="13"/>
      <c r="F98" s="16" t="str">
        <f>IF(OR($D98="",$E98=""),"",$D98*$E98)</f>
        <v/>
      </c>
      <c r="G98" s="10"/>
      <c r="H98" s="10"/>
      <c r="I98" s="10"/>
      <c r="J98" s="10"/>
    </row>
    <row r="99" spans="1:10" x14ac:dyDescent="0.25">
      <c r="A99" s="11"/>
      <c r="B99" s="10"/>
      <c r="C99" s="10"/>
      <c r="D99" s="10"/>
      <c r="E99" s="13"/>
      <c r="F99" s="16" t="str">
        <f>IF(OR($D99="",$E99=""),"",$D99*$E99)</f>
        <v/>
      </c>
      <c r="G99" s="10"/>
      <c r="H99" s="10"/>
      <c r="I99" s="10"/>
      <c r="J99" s="10"/>
    </row>
    <row r="100" spans="1:10" x14ac:dyDescent="0.25">
      <c r="A100" s="11"/>
      <c r="B100" s="10"/>
      <c r="C100" s="10"/>
      <c r="D100" s="10"/>
      <c r="E100" s="13"/>
      <c r="F100" s="16" t="str">
        <f>IF(OR($D100="",$E100=""),"",$D100*$E100)</f>
        <v/>
      </c>
      <c r="G100" s="10"/>
      <c r="H100" s="10"/>
      <c r="I100" s="10"/>
      <c r="J100" s="10"/>
    </row>
    <row r="101" spans="1:10" x14ac:dyDescent="0.25">
      <c r="A101" s="11"/>
      <c r="B101" s="10"/>
      <c r="C101" s="10"/>
      <c r="D101" s="10"/>
      <c r="E101" s="13"/>
      <c r="F101" s="16" t="str">
        <f>IF(OR($D101="",$E101=""),"",$D101*$E101)</f>
        <v/>
      </c>
      <c r="G101" s="10"/>
      <c r="H101" s="10"/>
      <c r="I101" s="10"/>
      <c r="J101" s="10"/>
    </row>
    <row r="102" spans="1:10" x14ac:dyDescent="0.25">
      <c r="A102" s="11"/>
      <c r="B102" s="10"/>
      <c r="C102" s="10"/>
      <c r="D102" s="10"/>
      <c r="E102" s="13"/>
      <c r="F102" s="16" t="str">
        <f>IF(OR($D102="",$E102=""),"",$D102*$E102)</f>
        <v/>
      </c>
      <c r="G102" s="10"/>
      <c r="H102" s="10"/>
      <c r="I102" s="10"/>
      <c r="J102" s="10"/>
    </row>
    <row r="103" spans="1:10" x14ac:dyDescent="0.25">
      <c r="A103" s="11"/>
      <c r="B103" s="10"/>
      <c r="C103" s="10"/>
      <c r="D103" s="10"/>
      <c r="E103" s="13"/>
      <c r="F103" s="16" t="str">
        <f>IF(OR($D103="",$E103=""),"",$D103*$E103)</f>
        <v/>
      </c>
      <c r="G103" s="10"/>
      <c r="H103" s="10"/>
      <c r="I103" s="10"/>
      <c r="J103" s="10"/>
    </row>
    <row r="104" spans="1:10" x14ac:dyDescent="0.25">
      <c r="A104" s="11"/>
      <c r="B104" s="10"/>
      <c r="C104" s="10"/>
      <c r="D104" s="10"/>
      <c r="E104" s="13"/>
      <c r="F104" s="16" t="str">
        <f>IF(OR($D104="",$E104=""),"",$D104*$E104)</f>
        <v/>
      </c>
      <c r="G104" s="10"/>
      <c r="H104" s="10"/>
      <c r="I104" s="10"/>
      <c r="J104" s="10"/>
    </row>
    <row r="105" spans="1:10" x14ac:dyDescent="0.25">
      <c r="A105" s="11"/>
      <c r="B105" s="10"/>
      <c r="C105" s="10"/>
      <c r="D105" s="10"/>
      <c r="E105" s="13"/>
      <c r="F105" s="16" t="str">
        <f>IF(OR($D105="",$E105=""),"",$D105*$E105)</f>
        <v/>
      </c>
      <c r="G105" s="10"/>
      <c r="H105" s="10"/>
      <c r="I105" s="10"/>
      <c r="J105" s="10"/>
    </row>
    <row r="106" spans="1:10" x14ac:dyDescent="0.25">
      <c r="A106" s="11"/>
      <c r="B106" s="10"/>
      <c r="C106" s="10"/>
      <c r="D106" s="10"/>
      <c r="E106" s="13"/>
      <c r="F106" s="16" t="str">
        <f>IF(OR($D106="",$E106=""),"",$D106*$E106)</f>
        <v/>
      </c>
      <c r="G106" s="10"/>
      <c r="H106" s="10"/>
      <c r="I106" s="10"/>
      <c r="J106" s="10"/>
    </row>
    <row r="107" spans="1:10" x14ac:dyDescent="0.25">
      <c r="A107" s="11"/>
      <c r="B107" s="10"/>
      <c r="C107" s="10"/>
      <c r="D107" s="10"/>
      <c r="E107" s="13"/>
      <c r="F107" s="16" t="str">
        <f>IF(OR($D107="",$E107=""),"",$D107*$E107)</f>
        <v/>
      </c>
      <c r="G107" s="10"/>
      <c r="H107" s="10"/>
      <c r="I107" s="10"/>
      <c r="J107" s="10"/>
    </row>
    <row r="108" spans="1:10" x14ac:dyDescent="0.25">
      <c r="A108" s="11"/>
      <c r="B108" s="10"/>
      <c r="C108" s="10"/>
      <c r="D108" s="10"/>
      <c r="E108" s="13"/>
      <c r="F108" s="16" t="str">
        <f>IF(OR($D108="",$E108=""),"",$D108*$E108)</f>
        <v/>
      </c>
      <c r="G108" s="10"/>
      <c r="H108" s="10"/>
      <c r="I108" s="10"/>
      <c r="J108" s="10"/>
    </row>
    <row r="109" spans="1:10" x14ac:dyDescent="0.25">
      <c r="A109" s="11"/>
      <c r="B109" s="10"/>
      <c r="C109" s="10"/>
      <c r="D109" s="10"/>
      <c r="E109" s="13"/>
      <c r="F109" s="16" t="str">
        <f>IF(OR($D109="",$E109=""),"",$D109*$E109)</f>
        <v/>
      </c>
      <c r="G109" s="10"/>
      <c r="H109" s="10"/>
      <c r="I109" s="10"/>
      <c r="J109" s="10"/>
    </row>
    <row r="110" spans="1:10" x14ac:dyDescent="0.25">
      <c r="A110" s="11"/>
      <c r="B110" s="10"/>
      <c r="C110" s="10"/>
      <c r="D110" s="10"/>
      <c r="E110" s="13"/>
      <c r="F110" s="16" t="str">
        <f>IF(OR($D110="",$E110=""),"",$D110*$E110)</f>
        <v/>
      </c>
      <c r="G110" s="10"/>
      <c r="H110" s="10"/>
      <c r="I110" s="10"/>
      <c r="J110" s="10"/>
    </row>
    <row r="111" spans="1:10" x14ac:dyDescent="0.25">
      <c r="A111" s="11"/>
      <c r="B111" s="10"/>
      <c r="C111" s="10"/>
      <c r="D111" s="10"/>
      <c r="E111" s="13"/>
      <c r="F111" s="16" t="str">
        <f>IF(OR($D111="",$E111=""),"",$D111*$E111)</f>
        <v/>
      </c>
      <c r="G111" s="10"/>
      <c r="H111" s="10"/>
      <c r="I111" s="10"/>
      <c r="J111" s="10"/>
    </row>
    <row r="112" spans="1:10" x14ac:dyDescent="0.25">
      <c r="A112" s="11"/>
      <c r="B112" s="10"/>
      <c r="C112" s="10"/>
      <c r="D112" s="10"/>
      <c r="E112" s="13"/>
      <c r="F112" s="16" t="str">
        <f>IF(OR($D112="",$E112=""),"",$D112*$E112)</f>
        <v/>
      </c>
      <c r="G112" s="10"/>
      <c r="H112" s="10"/>
      <c r="I112" s="10"/>
      <c r="J112" s="10"/>
    </row>
    <row r="113" spans="1:10" x14ac:dyDescent="0.25">
      <c r="A113" s="11"/>
      <c r="B113" s="10"/>
      <c r="C113" s="10"/>
      <c r="D113" s="10"/>
      <c r="E113" s="13"/>
      <c r="F113" s="16" t="str">
        <f>IF(OR($D113="",$E113=""),"",$D113*$E113)</f>
        <v/>
      </c>
      <c r="G113" s="10"/>
      <c r="H113" s="10"/>
      <c r="I113" s="10"/>
      <c r="J113" s="10"/>
    </row>
    <row r="114" spans="1:10" x14ac:dyDescent="0.25">
      <c r="A114" s="11"/>
      <c r="B114" s="10"/>
      <c r="C114" s="10"/>
      <c r="D114" s="10"/>
      <c r="E114" s="13"/>
      <c r="F114" s="16" t="str">
        <f>IF(OR($D114="",$E114=""),"",$D114*$E114)</f>
        <v/>
      </c>
      <c r="G114" s="10"/>
      <c r="H114" s="10"/>
      <c r="I114" s="10"/>
      <c r="J114" s="10"/>
    </row>
    <row r="115" spans="1:10" x14ac:dyDescent="0.25">
      <c r="A115" s="11"/>
      <c r="B115" s="10"/>
      <c r="C115" s="10"/>
      <c r="D115" s="10"/>
      <c r="E115" s="13"/>
      <c r="F115" s="16" t="str">
        <f>IF(OR($D115="",$E115=""),"",$D115*$E115)</f>
        <v/>
      </c>
      <c r="G115" s="10"/>
      <c r="H115" s="10"/>
      <c r="I115" s="10"/>
      <c r="J115" s="10"/>
    </row>
    <row r="116" spans="1:10" x14ac:dyDescent="0.25">
      <c r="A116" s="11"/>
      <c r="B116" s="10"/>
      <c r="C116" s="10"/>
      <c r="D116" s="10"/>
      <c r="E116" s="13"/>
      <c r="F116" s="16" t="str">
        <f>IF(OR($D116="",$E116=""),"",$D116*$E116)</f>
        <v/>
      </c>
      <c r="G116" s="10"/>
      <c r="H116" s="10"/>
      <c r="I116" s="10"/>
      <c r="J116" s="10"/>
    </row>
    <row r="117" spans="1:10" x14ac:dyDescent="0.25">
      <c r="A117" s="11"/>
      <c r="B117" s="10"/>
      <c r="C117" s="10"/>
      <c r="D117" s="10"/>
      <c r="E117" s="13"/>
      <c r="F117" s="16" t="str">
        <f>IF(OR($D117="",$E117=""),"",$D117*$E117)</f>
        <v/>
      </c>
      <c r="G117" s="10"/>
      <c r="H117" s="10"/>
      <c r="I117" s="10"/>
      <c r="J117" s="10"/>
    </row>
    <row r="118" spans="1:10" x14ac:dyDescent="0.25">
      <c r="A118" s="11"/>
      <c r="B118" s="10"/>
      <c r="C118" s="10"/>
      <c r="D118" s="10"/>
      <c r="E118" s="13"/>
      <c r="F118" s="16" t="str">
        <f>IF(OR($D118="",$E118=""),"",$D118*$E118)</f>
        <v/>
      </c>
      <c r="G118" s="10"/>
      <c r="H118" s="10"/>
      <c r="I118" s="10"/>
      <c r="J118" s="10"/>
    </row>
    <row r="119" spans="1:10" x14ac:dyDescent="0.25">
      <c r="A119" s="11"/>
      <c r="B119" s="10"/>
      <c r="C119" s="10"/>
      <c r="D119" s="10"/>
      <c r="E119" s="13"/>
      <c r="F119" s="16" t="str">
        <f>IF(OR($D119="",$E119=""),"",$D119*$E119)</f>
        <v/>
      </c>
      <c r="G119" s="10"/>
      <c r="H119" s="10"/>
      <c r="I119" s="10"/>
      <c r="J119" s="10"/>
    </row>
    <row r="120" spans="1:10" x14ac:dyDescent="0.25">
      <c r="A120" s="11"/>
      <c r="B120" s="10"/>
      <c r="C120" s="10"/>
      <c r="D120" s="10"/>
      <c r="E120" s="13"/>
      <c r="F120" s="16" t="str">
        <f>IF(OR($D120="",$E120=""),"",$D120*$E120)</f>
        <v/>
      </c>
      <c r="G120" s="10"/>
      <c r="H120" s="10"/>
      <c r="I120" s="10"/>
      <c r="J120" s="10"/>
    </row>
    <row r="121" spans="1:10" x14ac:dyDescent="0.25">
      <c r="A121" s="11"/>
      <c r="B121" s="10"/>
      <c r="C121" s="10"/>
      <c r="D121" s="10"/>
      <c r="E121" s="13"/>
      <c r="F121" s="16" t="str">
        <f>IF(OR($D121="",$E121=""),"",$D121*$E121)</f>
        <v/>
      </c>
      <c r="G121" s="10"/>
      <c r="H121" s="10"/>
      <c r="I121" s="10"/>
      <c r="J121" s="10"/>
    </row>
    <row r="122" spans="1:10" x14ac:dyDescent="0.25">
      <c r="A122" s="11"/>
      <c r="B122" s="10"/>
      <c r="C122" s="10"/>
      <c r="D122" s="10"/>
      <c r="E122" s="13"/>
      <c r="F122" s="16" t="str">
        <f>IF(OR($D122="",$E122=""),"",$D122*$E122)</f>
        <v/>
      </c>
      <c r="G122" s="10"/>
      <c r="H122" s="10"/>
      <c r="I122" s="10"/>
      <c r="J122" s="10"/>
    </row>
    <row r="123" spans="1:10" x14ac:dyDescent="0.25">
      <c r="A123" s="11"/>
      <c r="B123" s="10"/>
      <c r="C123" s="10"/>
      <c r="D123" s="10"/>
      <c r="E123" s="13"/>
      <c r="F123" s="16" t="str">
        <f>IF(OR($D123="",$E123=""),"",$D123*$E123)</f>
        <v/>
      </c>
      <c r="G123" s="10"/>
      <c r="H123" s="10"/>
      <c r="I123" s="10"/>
      <c r="J123" s="10"/>
    </row>
    <row r="124" spans="1:10" x14ac:dyDescent="0.25">
      <c r="A124" s="11"/>
      <c r="B124" s="10"/>
      <c r="C124" s="10"/>
      <c r="D124" s="10"/>
      <c r="E124" s="13"/>
      <c r="F124" s="16" t="str">
        <f>IF(OR($D124="",$E124=""),"",$D124*$E124)</f>
        <v/>
      </c>
      <c r="G124" s="10"/>
      <c r="H124" s="10"/>
      <c r="I124" s="10"/>
      <c r="J124" s="10"/>
    </row>
    <row r="125" spans="1:10" x14ac:dyDescent="0.25">
      <c r="A125" s="11"/>
      <c r="B125" s="10"/>
      <c r="C125" s="10"/>
      <c r="D125" s="10"/>
      <c r="E125" s="13"/>
      <c r="F125" s="16" t="str">
        <f>IF(OR($D125="",$E125=""),"",$D125*$E125)</f>
        <v/>
      </c>
      <c r="G125" s="10"/>
      <c r="H125" s="10"/>
      <c r="I125" s="10"/>
      <c r="J125" s="10"/>
    </row>
    <row r="126" spans="1:10" x14ac:dyDescent="0.25">
      <c r="A126" s="11"/>
      <c r="B126" s="10"/>
      <c r="C126" s="10"/>
      <c r="D126" s="10"/>
      <c r="E126" s="13"/>
      <c r="F126" s="16" t="str">
        <f>IF(OR($D126="",$E126=""),"",$D126*$E126)</f>
        <v/>
      </c>
      <c r="G126" s="10"/>
      <c r="H126" s="10"/>
      <c r="I126" s="10"/>
      <c r="J126" s="10"/>
    </row>
    <row r="127" spans="1:10" x14ac:dyDescent="0.25">
      <c r="A127" s="11"/>
      <c r="B127" s="10"/>
      <c r="C127" s="10"/>
      <c r="D127" s="10"/>
      <c r="E127" s="13"/>
      <c r="F127" s="16" t="str">
        <f>IF(OR($D127="",$E127=""),"",$D127*$E127)</f>
        <v/>
      </c>
      <c r="G127" s="10"/>
      <c r="H127" s="10"/>
      <c r="I127" s="10"/>
      <c r="J127" s="10"/>
    </row>
    <row r="128" spans="1:10" x14ac:dyDescent="0.25">
      <c r="A128" s="11"/>
      <c r="B128" s="10"/>
      <c r="C128" s="10"/>
      <c r="D128" s="10"/>
      <c r="E128" s="13"/>
      <c r="F128" s="16" t="str">
        <f>IF(OR($D128="",$E128=""),"",$D128*$E128)</f>
        <v/>
      </c>
      <c r="G128" s="10"/>
      <c r="H128" s="10"/>
      <c r="I128" s="10"/>
      <c r="J128" s="10"/>
    </row>
    <row r="129" spans="1:10" x14ac:dyDescent="0.25">
      <c r="A129" s="11"/>
      <c r="B129" s="10"/>
      <c r="C129" s="10"/>
      <c r="D129" s="10"/>
      <c r="E129" s="13"/>
      <c r="F129" s="16" t="str">
        <f>IF(OR($D129="",$E129=""),"",$D129*$E129)</f>
        <v/>
      </c>
      <c r="G129" s="10"/>
      <c r="H129" s="10"/>
      <c r="I129" s="10"/>
      <c r="J129" s="10"/>
    </row>
    <row r="130" spans="1:10" x14ac:dyDescent="0.25">
      <c r="A130" s="11"/>
      <c r="B130" s="10"/>
      <c r="C130" s="10"/>
      <c r="D130" s="10"/>
      <c r="E130" s="13"/>
      <c r="F130" s="16" t="str">
        <f>IF(OR($D130="",$E130=""),"",$D130*$E130)</f>
        <v/>
      </c>
      <c r="G130" s="10"/>
      <c r="H130" s="10"/>
      <c r="I130" s="10"/>
      <c r="J130" s="10"/>
    </row>
    <row r="131" spans="1:10" x14ac:dyDescent="0.25">
      <c r="A131" s="11"/>
      <c r="B131" s="10"/>
      <c r="C131" s="10"/>
      <c r="D131" s="10"/>
      <c r="E131" s="13"/>
      <c r="F131" s="16" t="str">
        <f>IF(OR($D131="",$E131=""),"",$D131*$E131)</f>
        <v/>
      </c>
      <c r="G131" s="10"/>
      <c r="H131" s="10"/>
      <c r="I131" s="10"/>
      <c r="J131" s="10"/>
    </row>
    <row r="132" spans="1:10" x14ac:dyDescent="0.25">
      <c r="A132" s="11"/>
      <c r="B132" s="10"/>
      <c r="C132" s="10"/>
      <c r="D132" s="10"/>
      <c r="E132" s="13"/>
      <c r="F132" s="16" t="str">
        <f>IF(OR($D132="",$E132=""),"",$D132*$E132)</f>
        <v/>
      </c>
      <c r="G132" s="10"/>
      <c r="H132" s="10"/>
      <c r="I132" s="10"/>
      <c r="J132" s="10"/>
    </row>
    <row r="133" spans="1:10" x14ac:dyDescent="0.25">
      <c r="A133" s="11"/>
      <c r="B133" s="10"/>
      <c r="C133" s="10"/>
      <c r="D133" s="10"/>
      <c r="E133" s="13"/>
      <c r="F133" s="16" t="str">
        <f>IF(OR($D133="",$E133=""),"",$D133*$E133)</f>
        <v/>
      </c>
      <c r="G133" s="10"/>
      <c r="H133" s="10"/>
      <c r="I133" s="10"/>
      <c r="J133" s="10"/>
    </row>
    <row r="134" spans="1:10" x14ac:dyDescent="0.25">
      <c r="A134" s="11"/>
      <c r="B134" s="10"/>
      <c r="C134" s="10"/>
      <c r="D134" s="10"/>
      <c r="E134" s="13"/>
      <c r="F134" s="16" t="str">
        <f>IF(OR($D134="",$E134=""),"",$D134*$E134)</f>
        <v/>
      </c>
      <c r="G134" s="10"/>
      <c r="H134" s="10"/>
      <c r="I134" s="10"/>
      <c r="J134" s="10"/>
    </row>
    <row r="135" spans="1:10" x14ac:dyDescent="0.25">
      <c r="A135" s="11"/>
      <c r="B135" s="10"/>
      <c r="C135" s="10"/>
      <c r="D135" s="10"/>
      <c r="E135" s="13"/>
      <c r="F135" s="16" t="str">
        <f>IF(OR($D135="",$E135=""),"",$D135*$E135)</f>
        <v/>
      </c>
      <c r="G135" s="10"/>
      <c r="H135" s="10"/>
      <c r="I135" s="10"/>
      <c r="J135" s="10"/>
    </row>
    <row r="136" spans="1:10" x14ac:dyDescent="0.25">
      <c r="A136" s="11"/>
      <c r="B136" s="10"/>
      <c r="C136" s="10"/>
      <c r="D136" s="10"/>
      <c r="E136" s="13"/>
      <c r="F136" s="16" t="str">
        <f>IF(OR($D136="",$E136=""),"",$D136*$E136)</f>
        <v/>
      </c>
      <c r="G136" s="10"/>
      <c r="H136" s="10"/>
      <c r="I136" s="10"/>
      <c r="J136" s="10"/>
    </row>
    <row r="137" spans="1:10" x14ac:dyDescent="0.25">
      <c r="A137" s="11"/>
      <c r="B137" s="10"/>
      <c r="C137" s="10"/>
      <c r="D137" s="10"/>
      <c r="E137" s="13"/>
      <c r="F137" s="16" t="str">
        <f>IF(OR($D137="",$E137=""),"",$D137*$E137)</f>
        <v/>
      </c>
      <c r="G137" s="10"/>
      <c r="H137" s="10"/>
      <c r="I137" s="10"/>
      <c r="J137" s="10"/>
    </row>
    <row r="138" spans="1:10" x14ac:dyDescent="0.25">
      <c r="A138" s="11"/>
      <c r="B138" s="10"/>
      <c r="C138" s="10"/>
      <c r="D138" s="10"/>
      <c r="E138" s="13"/>
      <c r="F138" s="16" t="str">
        <f>IF(OR($D138="",$E138=""),"",$D138*$E138)</f>
        <v/>
      </c>
      <c r="G138" s="10"/>
      <c r="H138" s="10"/>
      <c r="I138" s="10"/>
      <c r="J138" s="10"/>
    </row>
    <row r="139" spans="1:10" x14ac:dyDescent="0.25">
      <c r="A139" s="11"/>
      <c r="B139" s="10"/>
      <c r="C139" s="10"/>
      <c r="D139" s="10"/>
      <c r="E139" s="13"/>
      <c r="F139" s="16" t="str">
        <f>IF(OR($D139="",$E139=""),"",$D139*$E139)</f>
        <v/>
      </c>
      <c r="G139" s="10"/>
      <c r="H139" s="10"/>
      <c r="I139" s="10"/>
      <c r="J139" s="10"/>
    </row>
    <row r="140" spans="1:10" x14ac:dyDescent="0.25">
      <c r="A140" s="11"/>
      <c r="B140" s="10"/>
      <c r="C140" s="10"/>
      <c r="D140" s="10"/>
      <c r="E140" s="13"/>
      <c r="F140" s="16" t="str">
        <f>IF(OR($D140="",$E140=""),"",$D140*$E140)</f>
        <v/>
      </c>
      <c r="G140" s="10"/>
      <c r="H140" s="10"/>
      <c r="I140" s="10"/>
      <c r="J140" s="10"/>
    </row>
    <row r="141" spans="1:10" x14ac:dyDescent="0.25">
      <c r="A141" s="11"/>
      <c r="B141" s="10"/>
      <c r="C141" s="10"/>
      <c r="D141" s="10"/>
      <c r="E141" s="13"/>
      <c r="F141" s="16" t="str">
        <f>IF(OR($D141="",$E141=""),"",$D141*$E141)</f>
        <v/>
      </c>
      <c r="G141" s="10"/>
      <c r="H141" s="10"/>
      <c r="I141" s="10"/>
      <c r="J141" s="10"/>
    </row>
    <row r="142" spans="1:10" x14ac:dyDescent="0.25">
      <c r="A142" s="11"/>
      <c r="B142" s="10"/>
      <c r="C142" s="10"/>
      <c r="D142" s="10"/>
      <c r="E142" s="13"/>
      <c r="F142" s="16" t="str">
        <f>IF(OR($D142="",$E142=""),"",$D142*$E142)</f>
        <v/>
      </c>
      <c r="G142" s="10"/>
      <c r="H142" s="10"/>
      <c r="I142" s="10"/>
      <c r="J142" s="10"/>
    </row>
    <row r="143" spans="1:10" x14ac:dyDescent="0.25">
      <c r="A143" s="11"/>
      <c r="B143" s="10"/>
      <c r="C143" s="10"/>
      <c r="D143" s="10"/>
      <c r="E143" s="13"/>
      <c r="F143" s="16" t="str">
        <f>IF(OR($D143="",$E143=""),"",$D143*$E143)</f>
        <v/>
      </c>
      <c r="G143" s="10"/>
      <c r="H143" s="10"/>
      <c r="I143" s="10"/>
      <c r="J143" s="10"/>
    </row>
    <row r="144" spans="1:10" x14ac:dyDescent="0.25">
      <c r="A144" s="11"/>
      <c r="B144" s="10"/>
      <c r="C144" s="10"/>
      <c r="D144" s="10"/>
      <c r="E144" s="13"/>
      <c r="F144" s="16" t="str">
        <f>IF(OR($D144="",$E144=""),"",$D144*$E144)</f>
        <v/>
      </c>
      <c r="G144" s="10"/>
      <c r="H144" s="10"/>
      <c r="I144" s="10"/>
      <c r="J144" s="10"/>
    </row>
    <row r="145" spans="1:10" x14ac:dyDescent="0.25">
      <c r="A145" s="11"/>
      <c r="B145" s="10"/>
      <c r="C145" s="10"/>
      <c r="D145" s="10"/>
      <c r="E145" s="13"/>
      <c r="F145" s="16" t="str">
        <f>IF(OR($D145="",$E145=""),"",$D145*$E145)</f>
        <v/>
      </c>
      <c r="G145" s="10"/>
      <c r="H145" s="10"/>
      <c r="I145" s="10"/>
      <c r="J145" s="10"/>
    </row>
    <row r="146" spans="1:10" x14ac:dyDescent="0.25">
      <c r="A146" s="11"/>
      <c r="B146" s="10"/>
      <c r="C146" s="10"/>
      <c r="D146" s="10"/>
      <c r="E146" s="13"/>
      <c r="F146" s="16" t="str">
        <f>IF(OR($D146="",$E146=""),"",$D146*$E146)</f>
        <v/>
      </c>
      <c r="G146" s="10"/>
      <c r="H146" s="10"/>
      <c r="I146" s="10"/>
      <c r="J146" s="10"/>
    </row>
    <row r="147" spans="1:10" x14ac:dyDescent="0.25">
      <c r="A147" s="11"/>
      <c r="B147" s="10"/>
      <c r="C147" s="10"/>
      <c r="D147" s="10"/>
      <c r="E147" s="13"/>
      <c r="F147" s="16" t="str">
        <f>IF(OR($D147="",$E147=""),"",$D147*$E147)</f>
        <v/>
      </c>
      <c r="G147" s="10"/>
      <c r="H147" s="10"/>
      <c r="I147" s="10"/>
      <c r="J147" s="10"/>
    </row>
    <row r="148" spans="1:10" x14ac:dyDescent="0.25">
      <c r="A148" s="11"/>
      <c r="B148" s="10"/>
      <c r="C148" s="10"/>
      <c r="D148" s="10"/>
      <c r="E148" s="13"/>
      <c r="F148" s="16" t="str">
        <f>IF(OR($D148="",$E148=""),"",$D148*$E148)</f>
        <v/>
      </c>
      <c r="G148" s="10"/>
      <c r="H148" s="10"/>
      <c r="I148" s="10"/>
      <c r="J148" s="10"/>
    </row>
    <row r="149" spans="1:10" x14ac:dyDescent="0.25">
      <c r="A149" s="11"/>
      <c r="B149" s="10"/>
      <c r="C149" s="10"/>
      <c r="D149" s="10"/>
      <c r="E149" s="13"/>
      <c r="F149" s="16" t="str">
        <f>IF(OR($D149="",$E149=""),"",$D149*$E149)</f>
        <v/>
      </c>
      <c r="G149" s="10"/>
      <c r="H149" s="10"/>
      <c r="I149" s="10"/>
      <c r="J149" s="10"/>
    </row>
    <row r="150" spans="1:10" x14ac:dyDescent="0.25">
      <c r="A150" s="11"/>
      <c r="B150" s="10"/>
      <c r="C150" s="10"/>
      <c r="D150" s="10"/>
      <c r="E150" s="13"/>
      <c r="F150" s="16" t="str">
        <f>IF(OR($D150="",$E150=""),"",$D150*$E150)</f>
        <v/>
      </c>
      <c r="G150" s="10"/>
      <c r="H150" s="10"/>
      <c r="I150" s="10"/>
      <c r="J150" s="10"/>
    </row>
    <row r="151" spans="1:10" x14ac:dyDescent="0.25">
      <c r="A151" s="11"/>
      <c r="B151" s="10"/>
      <c r="C151" s="10"/>
      <c r="D151" s="10"/>
      <c r="E151" s="13"/>
      <c r="F151" s="16" t="str">
        <f>IF(OR($D151="",$E151=""),"",$D151*$E151)</f>
        <v/>
      </c>
      <c r="G151" s="10"/>
      <c r="H151" s="10"/>
      <c r="I151" s="10"/>
      <c r="J151" s="10"/>
    </row>
    <row r="152" spans="1:10" x14ac:dyDescent="0.25">
      <c r="A152" s="11"/>
      <c r="B152" s="10"/>
      <c r="C152" s="10"/>
      <c r="D152" s="10"/>
      <c r="E152" s="13"/>
      <c r="F152" s="16" t="str">
        <f>IF(OR($D152="",$E152=""),"",$D152*$E152)</f>
        <v/>
      </c>
      <c r="G152" s="10"/>
      <c r="H152" s="10"/>
      <c r="I152" s="10"/>
      <c r="J152" s="10"/>
    </row>
    <row r="153" spans="1:10" x14ac:dyDescent="0.25">
      <c r="A153" s="11"/>
      <c r="B153" s="10"/>
      <c r="C153" s="10"/>
      <c r="D153" s="10"/>
      <c r="E153" s="13"/>
      <c r="F153" s="16" t="str">
        <f>IF(OR($D153="",$E153=""),"",$D153*$E153)</f>
        <v/>
      </c>
      <c r="G153" s="10"/>
      <c r="H153" s="10"/>
      <c r="I153" s="10"/>
      <c r="J153" s="10"/>
    </row>
    <row r="154" spans="1:10" x14ac:dyDescent="0.25">
      <c r="A154" s="11"/>
      <c r="B154" s="10"/>
      <c r="C154" s="10"/>
      <c r="D154" s="10"/>
      <c r="E154" s="13"/>
      <c r="F154" s="16" t="str">
        <f>IF(OR($D154="",$E154=""),"",$D154*$E154)</f>
        <v/>
      </c>
      <c r="G154" s="10"/>
      <c r="H154" s="10"/>
      <c r="I154" s="10"/>
      <c r="J154" s="10"/>
    </row>
    <row r="155" spans="1:10" x14ac:dyDescent="0.25">
      <c r="A155" s="11"/>
      <c r="B155" s="10"/>
      <c r="C155" s="10"/>
      <c r="D155" s="10"/>
      <c r="E155" s="13"/>
      <c r="F155" s="16" t="str">
        <f>IF(OR($D155="",$E155=""),"",$D155*$E155)</f>
        <v/>
      </c>
      <c r="G155" s="10"/>
      <c r="H155" s="10"/>
      <c r="I155" s="10"/>
      <c r="J155" s="10"/>
    </row>
    <row r="156" spans="1:10" x14ac:dyDescent="0.25">
      <c r="A156" s="11"/>
      <c r="B156" s="10"/>
      <c r="C156" s="10"/>
      <c r="D156" s="10"/>
      <c r="E156" s="13"/>
      <c r="F156" s="16" t="str">
        <f>IF(OR($D156="",$E156=""),"",$D156*$E156)</f>
        <v/>
      </c>
      <c r="G156" s="10"/>
      <c r="H156" s="10"/>
      <c r="I156" s="10"/>
      <c r="J156" s="10"/>
    </row>
    <row r="157" spans="1:10" x14ac:dyDescent="0.25">
      <c r="A157" s="11"/>
      <c r="B157" s="10"/>
      <c r="C157" s="10"/>
      <c r="D157" s="10"/>
      <c r="E157" s="13"/>
      <c r="F157" s="16" t="str">
        <f>IF(OR($D157="",$E157=""),"",$D157*$E157)</f>
        <v/>
      </c>
      <c r="G157" s="10"/>
      <c r="H157" s="10"/>
      <c r="I157" s="10"/>
      <c r="J157" s="10"/>
    </row>
    <row r="158" spans="1:10" x14ac:dyDescent="0.25">
      <c r="A158" s="11"/>
      <c r="B158" s="10"/>
      <c r="C158" s="10"/>
      <c r="D158" s="10"/>
      <c r="E158" s="13"/>
      <c r="F158" s="16" t="str">
        <f>IF(OR($D158="",$E158=""),"",$D158*$E158)</f>
        <v/>
      </c>
      <c r="G158" s="10"/>
      <c r="H158" s="10"/>
      <c r="I158" s="10"/>
      <c r="J158" s="10"/>
    </row>
    <row r="159" spans="1:10" x14ac:dyDescent="0.25">
      <c r="A159" s="11"/>
      <c r="B159" s="10"/>
      <c r="C159" s="10"/>
      <c r="D159" s="10"/>
      <c r="E159" s="13"/>
      <c r="F159" s="16" t="str">
        <f>IF(OR($D159="",$E159=""),"",$D159*$E159)</f>
        <v/>
      </c>
      <c r="G159" s="10"/>
      <c r="H159" s="10"/>
      <c r="I159" s="10"/>
      <c r="J159" s="10"/>
    </row>
    <row r="160" spans="1:10" x14ac:dyDescent="0.25">
      <c r="A160" s="11"/>
      <c r="B160" s="10"/>
      <c r="C160" s="10"/>
      <c r="D160" s="10"/>
      <c r="E160" s="13"/>
      <c r="F160" s="16" t="str">
        <f>IF(OR($D160="",$E160=""),"",$D160*$E160)</f>
        <v/>
      </c>
      <c r="G160" s="10"/>
      <c r="H160" s="10"/>
      <c r="I160" s="10"/>
      <c r="J160" s="10"/>
    </row>
    <row r="161" spans="1:10" x14ac:dyDescent="0.25">
      <c r="A161" s="11"/>
      <c r="B161" s="10"/>
      <c r="C161" s="10"/>
      <c r="D161" s="10"/>
      <c r="E161" s="13"/>
      <c r="F161" s="16" t="str">
        <f>IF(OR($D161="",$E161=""),"",$D161*$E161)</f>
        <v/>
      </c>
      <c r="G161" s="10"/>
      <c r="H161" s="10"/>
      <c r="I161" s="10"/>
      <c r="J161" s="10"/>
    </row>
    <row r="162" spans="1:10" x14ac:dyDescent="0.25">
      <c r="A162" s="11"/>
      <c r="B162" s="10"/>
      <c r="C162" s="10"/>
      <c r="D162" s="10"/>
      <c r="E162" s="13"/>
      <c r="F162" s="16" t="str">
        <f>IF(OR($D162="",$E162=""),"",$D162*$E162)</f>
        <v/>
      </c>
      <c r="G162" s="10"/>
      <c r="H162" s="10"/>
      <c r="I162" s="10"/>
      <c r="J162" s="10"/>
    </row>
    <row r="163" spans="1:10" x14ac:dyDescent="0.25">
      <c r="A163" s="11"/>
      <c r="B163" s="10"/>
      <c r="C163" s="10"/>
      <c r="D163" s="10"/>
      <c r="E163" s="13"/>
      <c r="F163" s="16" t="str">
        <f>IF(OR($D163="",$E163=""),"",$D163*$E163)</f>
        <v/>
      </c>
      <c r="G163" s="10"/>
      <c r="H163" s="10"/>
      <c r="I163" s="10"/>
      <c r="J163" s="10"/>
    </row>
    <row r="164" spans="1:10" x14ac:dyDescent="0.25">
      <c r="A164" s="11"/>
      <c r="B164" s="10"/>
      <c r="C164" s="10"/>
      <c r="D164" s="10"/>
      <c r="E164" s="13"/>
      <c r="F164" s="16" t="str">
        <f>IF(OR($D164="",$E164=""),"",$D164*$E164)</f>
        <v/>
      </c>
      <c r="G164" s="10"/>
      <c r="H164" s="10"/>
      <c r="I164" s="10"/>
      <c r="J164" s="10"/>
    </row>
    <row r="165" spans="1:10" x14ac:dyDescent="0.25">
      <c r="A165" s="11"/>
      <c r="B165" s="10"/>
      <c r="C165" s="10"/>
      <c r="D165" s="10"/>
      <c r="E165" s="13"/>
      <c r="F165" s="16" t="str">
        <f>IF(OR($D165="",$E165=""),"",$D165*$E165)</f>
        <v/>
      </c>
      <c r="G165" s="10"/>
      <c r="H165" s="10"/>
      <c r="I165" s="10"/>
      <c r="J165" s="10"/>
    </row>
    <row r="166" spans="1:10" x14ac:dyDescent="0.25">
      <c r="A166" s="11"/>
      <c r="B166" s="10"/>
      <c r="C166" s="10"/>
      <c r="D166" s="10"/>
      <c r="E166" s="13"/>
      <c r="F166" s="16" t="str">
        <f>IF(OR($D166="",$E166=""),"",$D166*$E166)</f>
        <v/>
      </c>
      <c r="G166" s="10"/>
      <c r="H166" s="10"/>
      <c r="I166" s="10"/>
      <c r="J166" s="10"/>
    </row>
    <row r="167" spans="1:10" x14ac:dyDescent="0.25">
      <c r="A167" s="11"/>
      <c r="B167" s="10"/>
      <c r="C167" s="10"/>
      <c r="D167" s="10"/>
      <c r="E167" s="13"/>
      <c r="F167" s="16" t="str">
        <f>IF(OR($D167="",$E167=""),"",$D167*$E167)</f>
        <v/>
      </c>
      <c r="G167" s="10"/>
      <c r="H167" s="10"/>
      <c r="I167" s="10"/>
      <c r="J167" s="10"/>
    </row>
    <row r="168" spans="1:10" x14ac:dyDescent="0.25">
      <c r="A168" s="11"/>
      <c r="B168" s="10"/>
      <c r="C168" s="10"/>
      <c r="D168" s="10"/>
      <c r="E168" s="13"/>
      <c r="F168" s="16" t="str">
        <f>IF(OR($D168="",$E168=""),"",$D168*$E168)</f>
        <v/>
      </c>
      <c r="G168" s="10"/>
      <c r="H168" s="10"/>
      <c r="I168" s="10"/>
      <c r="J168" s="10"/>
    </row>
    <row r="169" spans="1:10" x14ac:dyDescent="0.25">
      <c r="A169" s="11"/>
      <c r="B169" s="10"/>
      <c r="C169" s="10"/>
      <c r="D169" s="10"/>
      <c r="E169" s="13"/>
      <c r="F169" s="16" t="str">
        <f>IF(OR($D169="",$E169=""),"",$D169*$E169)</f>
        <v/>
      </c>
      <c r="G169" s="10"/>
      <c r="H169" s="10"/>
      <c r="I169" s="10"/>
      <c r="J169" s="10"/>
    </row>
    <row r="170" spans="1:10" x14ac:dyDescent="0.25">
      <c r="A170" s="11"/>
      <c r="B170" s="10"/>
      <c r="C170" s="10"/>
      <c r="D170" s="10"/>
      <c r="E170" s="13"/>
      <c r="F170" s="16" t="str">
        <f>IF(OR($D170="",$E170=""),"",$D170*$E170)</f>
        <v/>
      </c>
      <c r="G170" s="10"/>
      <c r="H170" s="10"/>
      <c r="I170" s="10"/>
      <c r="J170" s="10"/>
    </row>
    <row r="171" spans="1:10" x14ac:dyDescent="0.25">
      <c r="A171" s="11"/>
      <c r="B171" s="10"/>
      <c r="C171" s="10"/>
      <c r="D171" s="10"/>
      <c r="E171" s="13"/>
      <c r="F171" s="16" t="str">
        <f>IF(OR($D171="",$E171=""),"",$D171*$E171)</f>
        <v/>
      </c>
      <c r="G171" s="10"/>
      <c r="H171" s="10"/>
      <c r="I171" s="10"/>
      <c r="J171" s="10"/>
    </row>
    <row r="172" spans="1:10" x14ac:dyDescent="0.25">
      <c r="A172" s="11"/>
      <c r="B172" s="10"/>
      <c r="C172" s="10"/>
      <c r="D172" s="10"/>
      <c r="E172" s="13"/>
      <c r="F172" s="16" t="str">
        <f>IF(OR($D172="",$E172=""),"",$D172*$E172)</f>
        <v/>
      </c>
      <c r="G172" s="10"/>
      <c r="H172" s="10"/>
      <c r="I172" s="10"/>
      <c r="J172" s="10"/>
    </row>
    <row r="173" spans="1:10" x14ac:dyDescent="0.25">
      <c r="A173" s="11"/>
      <c r="B173" s="10"/>
      <c r="C173" s="10"/>
      <c r="D173" s="10"/>
      <c r="E173" s="13"/>
      <c r="F173" s="16" t="str">
        <f>IF(OR($D173="",$E173=""),"",$D173*$E173)</f>
        <v/>
      </c>
      <c r="G173" s="10"/>
      <c r="H173" s="10"/>
      <c r="I173" s="10"/>
      <c r="J173" s="10"/>
    </row>
    <row r="174" spans="1:10" x14ac:dyDescent="0.25">
      <c r="A174" s="11"/>
      <c r="B174" s="10"/>
      <c r="C174" s="10"/>
      <c r="D174" s="10"/>
      <c r="E174" s="13"/>
      <c r="F174" s="16" t="str">
        <f>IF(OR($D174="",$E174=""),"",$D174*$E174)</f>
        <v/>
      </c>
      <c r="G174" s="10"/>
      <c r="H174" s="10"/>
      <c r="I174" s="10"/>
      <c r="J174" s="10"/>
    </row>
    <row r="175" spans="1:10" x14ac:dyDescent="0.25">
      <c r="A175" s="11"/>
      <c r="B175" s="10"/>
      <c r="C175" s="10"/>
      <c r="D175" s="10"/>
      <c r="E175" s="13"/>
      <c r="F175" s="16" t="str">
        <f>IF(OR($D175="",$E175=""),"",$D175*$E175)</f>
        <v/>
      </c>
      <c r="G175" s="10"/>
      <c r="H175" s="10"/>
      <c r="I175" s="10"/>
      <c r="J175" s="10"/>
    </row>
    <row r="176" spans="1:10" x14ac:dyDescent="0.25">
      <c r="A176" s="11"/>
      <c r="B176" s="10"/>
      <c r="C176" s="10"/>
      <c r="D176" s="10"/>
      <c r="E176" s="13"/>
      <c r="F176" s="16" t="str">
        <f>IF(OR($D176="",$E176=""),"",$D176*$E176)</f>
        <v/>
      </c>
      <c r="G176" s="10"/>
      <c r="H176" s="10"/>
      <c r="I176" s="10"/>
      <c r="J176" s="10"/>
    </row>
    <row r="177" spans="1:10" x14ac:dyDescent="0.25">
      <c r="A177" s="11"/>
      <c r="B177" s="10"/>
      <c r="C177" s="10"/>
      <c r="D177" s="10"/>
      <c r="E177" s="13"/>
      <c r="F177" s="16" t="str">
        <f>IF(OR($D177="",$E177=""),"",$D177*$E177)</f>
        <v/>
      </c>
      <c r="G177" s="10"/>
      <c r="H177" s="10"/>
      <c r="I177" s="10"/>
      <c r="J177" s="10"/>
    </row>
    <row r="178" spans="1:10" x14ac:dyDescent="0.25">
      <c r="A178" s="11"/>
      <c r="B178" s="10"/>
      <c r="C178" s="10"/>
      <c r="D178" s="10"/>
      <c r="E178" s="13"/>
      <c r="F178" s="16" t="str">
        <f>IF(OR($D178="",$E178=""),"",$D178*$E178)</f>
        <v/>
      </c>
      <c r="G178" s="10"/>
      <c r="H178" s="10"/>
      <c r="I178" s="10"/>
      <c r="J178" s="10"/>
    </row>
    <row r="179" spans="1:10" x14ac:dyDescent="0.25">
      <c r="A179" s="11"/>
      <c r="B179" s="10"/>
      <c r="C179" s="10"/>
      <c r="D179" s="10"/>
      <c r="E179" s="13"/>
      <c r="F179" s="16" t="str">
        <f>IF(OR($D179="",$E179=""),"",$D179*$E179)</f>
        <v/>
      </c>
      <c r="G179" s="10"/>
      <c r="H179" s="10"/>
      <c r="I179" s="10"/>
      <c r="J179" s="10"/>
    </row>
    <row r="180" spans="1:10" x14ac:dyDescent="0.25">
      <c r="A180" s="11"/>
      <c r="B180" s="10"/>
      <c r="C180" s="10"/>
      <c r="D180" s="10"/>
      <c r="E180" s="13"/>
      <c r="F180" s="16" t="str">
        <f>IF(OR($D180="",$E180=""),"",$D180*$E180)</f>
        <v/>
      </c>
      <c r="G180" s="10"/>
      <c r="H180" s="10"/>
      <c r="I180" s="10"/>
      <c r="J180" s="10"/>
    </row>
    <row r="181" spans="1:10" x14ac:dyDescent="0.25">
      <c r="A181" s="11"/>
      <c r="B181" s="10"/>
      <c r="C181" s="10"/>
      <c r="D181" s="10"/>
      <c r="E181" s="13"/>
      <c r="F181" s="16" t="str">
        <f>IF(OR($D181="",$E181=""),"",$D181*$E181)</f>
        <v/>
      </c>
      <c r="G181" s="10"/>
      <c r="H181" s="10"/>
      <c r="I181" s="10"/>
      <c r="J181" s="10"/>
    </row>
    <row r="182" spans="1:10" x14ac:dyDescent="0.25">
      <c r="A182" s="11"/>
      <c r="B182" s="10"/>
      <c r="C182" s="10"/>
      <c r="D182" s="10"/>
      <c r="E182" s="13"/>
      <c r="F182" s="16" t="str">
        <f>IF(OR($D182="",$E182=""),"",$D182*$E182)</f>
        <v/>
      </c>
      <c r="G182" s="10"/>
      <c r="H182" s="10"/>
      <c r="I182" s="10"/>
      <c r="J182" s="10"/>
    </row>
    <row r="183" spans="1:10" x14ac:dyDescent="0.25">
      <c r="A183" s="11"/>
      <c r="B183" s="10"/>
      <c r="C183" s="10"/>
      <c r="D183" s="10"/>
      <c r="E183" s="13"/>
      <c r="F183" s="16" t="str">
        <f>IF(OR($D183="",$E183=""),"",$D183*$E183)</f>
        <v/>
      </c>
      <c r="G183" s="10"/>
      <c r="H183" s="10"/>
      <c r="I183" s="10"/>
      <c r="J183" s="10"/>
    </row>
    <row r="184" spans="1:10" x14ac:dyDescent="0.25">
      <c r="A184" s="11"/>
      <c r="B184" s="10"/>
      <c r="C184" s="10"/>
      <c r="D184" s="10"/>
      <c r="E184" s="13"/>
      <c r="F184" s="16" t="str">
        <f>IF(OR($D184="",$E184=""),"",$D184*$E184)</f>
        <v/>
      </c>
      <c r="G184" s="10"/>
      <c r="H184" s="10"/>
      <c r="I184" s="10"/>
      <c r="J184" s="10"/>
    </row>
    <row r="185" spans="1:10" x14ac:dyDescent="0.25">
      <c r="A185" s="11"/>
      <c r="B185" s="10"/>
      <c r="C185" s="10"/>
      <c r="D185" s="10"/>
      <c r="E185" s="13"/>
      <c r="F185" s="16" t="str">
        <f>IF(OR($D185="",$E185=""),"",$D185*$E185)</f>
        <v/>
      </c>
      <c r="G185" s="10"/>
      <c r="H185" s="10"/>
      <c r="I185" s="10"/>
      <c r="J185" s="10"/>
    </row>
    <row r="186" spans="1:10" x14ac:dyDescent="0.25">
      <c r="A186" s="11"/>
      <c r="B186" s="10"/>
      <c r="C186" s="10"/>
      <c r="D186" s="10"/>
      <c r="E186" s="13"/>
      <c r="F186" s="16" t="str">
        <f>IF(OR($D186="",$E186=""),"",$D186*$E186)</f>
        <v/>
      </c>
      <c r="G186" s="10"/>
      <c r="H186" s="10"/>
      <c r="I186" s="10"/>
      <c r="J186" s="10"/>
    </row>
    <row r="187" spans="1:10" x14ac:dyDescent="0.25">
      <c r="A187" s="11"/>
      <c r="B187" s="10"/>
      <c r="C187" s="10"/>
      <c r="D187" s="10"/>
      <c r="E187" s="13"/>
      <c r="F187" s="16" t="str">
        <f>IF(OR($D187="",$E187=""),"",$D187*$E187)</f>
        <v/>
      </c>
      <c r="G187" s="10"/>
      <c r="H187" s="10"/>
      <c r="I187" s="10"/>
      <c r="J187" s="10"/>
    </row>
    <row r="188" spans="1:10" x14ac:dyDescent="0.25">
      <c r="A188" s="11"/>
      <c r="B188" s="10"/>
      <c r="C188" s="10"/>
      <c r="D188" s="10"/>
      <c r="E188" s="13"/>
      <c r="F188" s="16" t="str">
        <f>IF(OR($D188="",$E188=""),"",$D188*$E188)</f>
        <v/>
      </c>
      <c r="G188" s="10"/>
      <c r="H188" s="10"/>
      <c r="I188" s="10"/>
      <c r="J188" s="10"/>
    </row>
    <row r="189" spans="1:10" x14ac:dyDescent="0.25">
      <c r="A189" s="11"/>
      <c r="B189" s="10"/>
      <c r="C189" s="10"/>
      <c r="D189" s="10"/>
      <c r="E189" s="13"/>
      <c r="F189" s="16" t="str">
        <f>IF(OR($D189="",$E189=""),"",$D189*$E189)</f>
        <v/>
      </c>
      <c r="G189" s="10"/>
      <c r="H189" s="10"/>
      <c r="I189" s="10"/>
      <c r="J189" s="10"/>
    </row>
    <row r="190" spans="1:10" x14ac:dyDescent="0.25">
      <c r="A190" s="11"/>
      <c r="B190" s="10"/>
      <c r="C190" s="10"/>
      <c r="D190" s="10"/>
      <c r="E190" s="13"/>
      <c r="F190" s="16" t="str">
        <f>IF(OR($D190="",$E190=""),"",$D190*$E190)</f>
        <v/>
      </c>
      <c r="G190" s="10"/>
      <c r="H190" s="10"/>
      <c r="I190" s="10"/>
      <c r="J190" s="10"/>
    </row>
    <row r="191" spans="1:10" x14ac:dyDescent="0.25">
      <c r="A191" s="11"/>
      <c r="B191" s="10"/>
      <c r="C191" s="10"/>
      <c r="D191" s="10"/>
      <c r="E191" s="13"/>
      <c r="F191" s="16" t="str">
        <f>IF(OR($D191="",$E191=""),"",$D191*$E191)</f>
        <v/>
      </c>
      <c r="G191" s="10"/>
      <c r="H191" s="10"/>
      <c r="I191" s="10"/>
      <c r="J191" s="10"/>
    </row>
    <row r="192" spans="1:10" x14ac:dyDescent="0.25">
      <c r="A192" s="11"/>
      <c r="B192" s="10"/>
      <c r="C192" s="10"/>
      <c r="D192" s="10"/>
      <c r="E192" s="13"/>
      <c r="F192" s="16" t="str">
        <f>IF(OR($D192="",$E192=""),"",$D192*$E192)</f>
        <v/>
      </c>
      <c r="G192" s="10"/>
      <c r="H192" s="10"/>
      <c r="I192" s="10"/>
      <c r="J192" s="10"/>
    </row>
    <row r="193" spans="1:10" x14ac:dyDescent="0.25">
      <c r="A193" s="11"/>
      <c r="B193" s="10"/>
      <c r="C193" s="10"/>
      <c r="D193" s="10"/>
      <c r="E193" s="13"/>
      <c r="F193" s="16" t="str">
        <f>IF(OR($D193="",$E193=""),"",$D193*$E193)</f>
        <v/>
      </c>
      <c r="G193" s="10"/>
      <c r="H193" s="10"/>
      <c r="I193" s="10"/>
      <c r="J193" s="10"/>
    </row>
    <row r="194" spans="1:10" x14ac:dyDescent="0.25">
      <c r="A194" s="11"/>
      <c r="B194" s="10"/>
      <c r="C194" s="10"/>
      <c r="D194" s="10"/>
      <c r="E194" s="13"/>
      <c r="F194" s="16" t="str">
        <f>IF(OR($D194="",$E194=""),"",$D194*$E194)</f>
        <v/>
      </c>
      <c r="G194" s="10"/>
      <c r="H194" s="10"/>
      <c r="I194" s="10"/>
      <c r="J194" s="10"/>
    </row>
    <row r="195" spans="1:10" x14ac:dyDescent="0.25">
      <c r="A195" s="11"/>
      <c r="B195" s="10"/>
      <c r="C195" s="10"/>
      <c r="D195" s="10"/>
      <c r="E195" s="13"/>
      <c r="F195" s="16" t="str">
        <f>IF(OR($D195="",$E195=""),"",$D195*$E195)</f>
        <v/>
      </c>
      <c r="G195" s="10"/>
      <c r="H195" s="10"/>
      <c r="I195" s="10"/>
      <c r="J195" s="10"/>
    </row>
    <row r="196" spans="1:10" x14ac:dyDescent="0.25">
      <c r="A196" s="11"/>
      <c r="B196" s="10"/>
      <c r="C196" s="10"/>
      <c r="D196" s="10"/>
      <c r="E196" s="13"/>
      <c r="F196" s="16" t="str">
        <f>IF(OR($D196="",$E196=""),"",$D196*$E196)</f>
        <v/>
      </c>
      <c r="G196" s="10"/>
      <c r="H196" s="10"/>
      <c r="I196" s="10"/>
      <c r="J196" s="10"/>
    </row>
    <row r="197" spans="1:10" x14ac:dyDescent="0.25">
      <c r="A197" s="11"/>
      <c r="B197" s="10"/>
      <c r="C197" s="10"/>
      <c r="D197" s="10"/>
      <c r="E197" s="13"/>
      <c r="F197" s="16" t="str">
        <f>IF(OR($D197="",$E197=""),"",$D197*$E197)</f>
        <v/>
      </c>
      <c r="G197" s="10"/>
      <c r="H197" s="10"/>
      <c r="I197" s="10"/>
      <c r="J197" s="10"/>
    </row>
    <row r="198" spans="1:10" x14ac:dyDescent="0.25">
      <c r="A198" s="11"/>
      <c r="B198" s="10"/>
      <c r="C198" s="10"/>
      <c r="D198" s="10"/>
      <c r="E198" s="13"/>
      <c r="F198" s="16" t="str">
        <f>IF(OR($D198="",$E198=""),"",$D198*$E198)</f>
        <v/>
      </c>
      <c r="G198" s="10"/>
      <c r="H198" s="10"/>
      <c r="I198" s="10"/>
      <c r="J198" s="10"/>
    </row>
    <row r="199" spans="1:10" x14ac:dyDescent="0.25">
      <c r="A199" s="11"/>
      <c r="B199" s="10"/>
      <c r="C199" s="10"/>
      <c r="D199" s="10"/>
      <c r="E199" s="13"/>
      <c r="F199" s="16" t="str">
        <f>IF(OR($D199="",$E199=""),"",$D199*$E199)</f>
        <v/>
      </c>
      <c r="G199" s="10"/>
      <c r="H199" s="10"/>
      <c r="I199" s="10"/>
      <c r="J199" s="10"/>
    </row>
    <row r="200" spans="1:10" x14ac:dyDescent="0.25">
      <c r="A200" s="11"/>
      <c r="B200" s="10"/>
      <c r="C200" s="10"/>
      <c r="D200" s="10"/>
      <c r="E200" s="13"/>
      <c r="F200" s="16" t="str">
        <f>IF(OR($D200="",$E200=""),"",$D200*$E200)</f>
        <v/>
      </c>
      <c r="G200" s="10"/>
      <c r="H200" s="10"/>
      <c r="I200" s="10"/>
      <c r="J200" s="10"/>
    </row>
    <row r="201" spans="1:10" x14ac:dyDescent="0.25">
      <c r="A201" s="11"/>
      <c r="B201" s="10"/>
      <c r="C201" s="10"/>
      <c r="D201" s="10"/>
      <c r="E201" s="13"/>
      <c r="F201" s="16" t="str">
        <f>IF(OR($D201="",$E201=""),"",$D201*$E201)</f>
        <v/>
      </c>
      <c r="G201" s="10"/>
      <c r="H201" s="10"/>
      <c r="I201" s="10"/>
      <c r="J201" s="10"/>
    </row>
    <row r="202" spans="1:10" x14ac:dyDescent="0.25">
      <c r="A202" s="11"/>
      <c r="B202" s="10"/>
      <c r="C202" s="10"/>
      <c r="D202" s="10"/>
      <c r="E202" s="13"/>
      <c r="F202" s="16" t="str">
        <f>IF(OR($D202="",$E202=""),"",$D202*$E202)</f>
        <v/>
      </c>
      <c r="G202" s="10"/>
      <c r="H202" s="10"/>
      <c r="I202" s="10"/>
      <c r="J202" s="10"/>
    </row>
    <row r="203" spans="1:10" x14ac:dyDescent="0.25">
      <c r="A203" s="11"/>
      <c r="B203" s="10"/>
      <c r="C203" s="10"/>
      <c r="D203" s="10"/>
      <c r="E203" s="13"/>
      <c r="F203" s="16" t="str">
        <f>IF(OR($D203="",$E203=""),"",$D203*$E203)</f>
        <v/>
      </c>
      <c r="G203" s="10"/>
      <c r="H203" s="10"/>
      <c r="I203" s="10"/>
      <c r="J203" s="10"/>
    </row>
    <row r="204" spans="1:10" x14ac:dyDescent="0.25">
      <c r="A204" s="11"/>
      <c r="B204" s="10"/>
      <c r="C204" s="10"/>
      <c r="D204" s="10"/>
      <c r="E204" s="13"/>
      <c r="F204" s="16" t="str">
        <f>IF(OR($D204="",$E204=""),"",$D204*$E204)</f>
        <v/>
      </c>
      <c r="G204" s="10"/>
      <c r="H204" s="10"/>
      <c r="I204" s="10"/>
      <c r="J204" s="10"/>
    </row>
    <row r="205" spans="1:10" x14ac:dyDescent="0.25">
      <c r="A205" s="11"/>
      <c r="B205" s="10"/>
      <c r="C205" s="10"/>
      <c r="D205" s="10"/>
      <c r="E205" s="13"/>
      <c r="F205" s="16" t="str">
        <f>IF(OR($D205="",$E205=""),"",$D205*$E205)</f>
        <v/>
      </c>
      <c r="G205" s="10"/>
      <c r="H205" s="10"/>
      <c r="I205" s="10"/>
      <c r="J205" s="10"/>
    </row>
    <row r="206" spans="1:10" x14ac:dyDescent="0.25">
      <c r="A206" s="11"/>
      <c r="B206" s="10"/>
      <c r="C206" s="10"/>
      <c r="D206" s="10"/>
      <c r="E206" s="13"/>
      <c r="F206" s="16" t="str">
        <f>IF(OR($D206="",$E206=""),"",$D206*$E206)</f>
        <v/>
      </c>
      <c r="G206" s="10"/>
      <c r="H206" s="10"/>
      <c r="I206" s="10"/>
      <c r="J206" s="10"/>
    </row>
    <row r="207" spans="1:10" x14ac:dyDescent="0.25">
      <c r="A207" s="11"/>
      <c r="B207" s="10"/>
      <c r="C207" s="10"/>
      <c r="D207" s="10"/>
      <c r="E207" s="13"/>
      <c r="F207" s="16" t="str">
        <f>IF(OR($D207="",$E207=""),"",$D207*$E207)</f>
        <v/>
      </c>
      <c r="G207" s="10"/>
      <c r="H207" s="10"/>
      <c r="I207" s="10"/>
      <c r="J207" s="10"/>
    </row>
    <row r="208" spans="1:10" x14ac:dyDescent="0.25">
      <c r="A208" s="11"/>
      <c r="B208" s="10"/>
      <c r="C208" s="10"/>
      <c r="D208" s="10"/>
      <c r="E208" s="13"/>
      <c r="F208" s="16" t="str">
        <f>IF(OR($D208="",$E208=""),"",$D208*$E208)</f>
        <v/>
      </c>
      <c r="G208" s="10"/>
      <c r="H208" s="10"/>
      <c r="I208" s="10"/>
      <c r="J208" s="10"/>
    </row>
    <row r="209" spans="1:10" x14ac:dyDescent="0.25">
      <c r="A209" s="11"/>
      <c r="B209" s="10"/>
      <c r="C209" s="10"/>
      <c r="D209" s="10"/>
      <c r="E209" s="13"/>
      <c r="F209" s="16" t="str">
        <f>IF(OR($D209="",$E209=""),"",$D209*$E209)</f>
        <v/>
      </c>
      <c r="G209" s="10"/>
      <c r="H209" s="10"/>
      <c r="I209" s="10"/>
      <c r="J209" s="10"/>
    </row>
    <row r="210" spans="1:10" x14ac:dyDescent="0.25">
      <c r="A210" s="11"/>
      <c r="B210" s="10"/>
      <c r="C210" s="10"/>
      <c r="D210" s="10"/>
      <c r="E210" s="13"/>
      <c r="F210" s="16" t="str">
        <f>IF(OR($D210="",$E210=""),"",$D210*$E210)</f>
        <v/>
      </c>
      <c r="G210" s="10"/>
      <c r="H210" s="10"/>
      <c r="I210" s="10"/>
      <c r="J210" s="10"/>
    </row>
    <row r="211" spans="1:10" x14ac:dyDescent="0.25">
      <c r="A211" s="11"/>
      <c r="B211" s="10"/>
      <c r="C211" s="10"/>
      <c r="D211" s="10"/>
      <c r="E211" s="13"/>
      <c r="F211" s="16" t="str">
        <f>IF(OR($D211="",$E211=""),"",$D211*$E211)</f>
        <v/>
      </c>
      <c r="G211" s="10"/>
      <c r="H211" s="10"/>
      <c r="I211" s="10"/>
      <c r="J211" s="10"/>
    </row>
    <row r="212" spans="1:10" x14ac:dyDescent="0.25">
      <c r="A212" s="11"/>
      <c r="B212" s="10"/>
      <c r="C212" s="10"/>
      <c r="D212" s="10"/>
      <c r="E212" s="13"/>
      <c r="F212" s="16" t="str">
        <f>IF(OR($D212="",$E212=""),"",$D212*$E212)</f>
        <v/>
      </c>
      <c r="G212" s="10"/>
      <c r="H212" s="10"/>
      <c r="I212" s="10"/>
      <c r="J212" s="10"/>
    </row>
    <row r="213" spans="1:10" x14ac:dyDescent="0.25">
      <c r="A213" s="11"/>
      <c r="B213" s="10"/>
      <c r="C213" s="10"/>
      <c r="D213" s="10"/>
      <c r="E213" s="13"/>
      <c r="F213" s="16" t="str">
        <f>IF(OR($D213="",$E213=""),"",$D213*$E213)</f>
        <v/>
      </c>
      <c r="G213" s="10"/>
      <c r="H213" s="10"/>
      <c r="I213" s="10"/>
      <c r="J213" s="10"/>
    </row>
    <row r="214" spans="1:10" x14ac:dyDescent="0.25">
      <c r="A214" s="11"/>
      <c r="B214" s="10"/>
      <c r="C214" s="10"/>
      <c r="D214" s="10"/>
      <c r="E214" s="13"/>
      <c r="F214" s="16" t="str">
        <f>IF(OR($D214="",$E214=""),"",$D214*$E214)</f>
        <v/>
      </c>
      <c r="G214" s="10"/>
      <c r="H214" s="10"/>
      <c r="I214" s="10"/>
      <c r="J214" s="10"/>
    </row>
    <row r="215" spans="1:10" x14ac:dyDescent="0.25">
      <c r="A215" s="11"/>
      <c r="B215" s="10"/>
      <c r="C215" s="10"/>
      <c r="D215" s="10"/>
      <c r="E215" s="13"/>
      <c r="F215" s="16" t="str">
        <f>IF(OR($D215="",$E215=""),"",$D215*$E215)</f>
        <v/>
      </c>
      <c r="G215" s="10"/>
      <c r="H215" s="10"/>
      <c r="I215" s="10"/>
      <c r="J215" s="10"/>
    </row>
    <row r="216" spans="1:10" x14ac:dyDescent="0.25">
      <c r="A216" s="11"/>
      <c r="B216" s="10"/>
      <c r="C216" s="10"/>
      <c r="D216" s="10"/>
      <c r="E216" s="13"/>
      <c r="F216" s="16" t="str">
        <f>IF(OR($D216="",$E216=""),"",$D216*$E216)</f>
        <v/>
      </c>
      <c r="G216" s="10"/>
      <c r="H216" s="10"/>
      <c r="I216" s="10"/>
      <c r="J216" s="10"/>
    </row>
    <row r="217" spans="1:10" x14ac:dyDescent="0.25">
      <c r="A217" s="11"/>
      <c r="B217" s="10"/>
      <c r="C217" s="10"/>
      <c r="D217" s="10"/>
      <c r="E217" s="13"/>
      <c r="F217" s="16" t="str">
        <f>IF(OR($D217="",$E217=""),"",$D217*$E217)</f>
        <v/>
      </c>
      <c r="G217" s="10"/>
      <c r="H217" s="10"/>
      <c r="I217" s="10"/>
      <c r="J217" s="10"/>
    </row>
    <row r="218" spans="1:10" x14ac:dyDescent="0.25">
      <c r="A218" s="11"/>
      <c r="B218" s="10"/>
      <c r="C218" s="10"/>
      <c r="D218" s="10"/>
      <c r="E218" s="13"/>
      <c r="F218" s="16" t="str">
        <f>IF(OR($D218="",$E218=""),"",$D218*$E218)</f>
        <v/>
      </c>
      <c r="G218" s="10"/>
      <c r="H218" s="10"/>
      <c r="I218" s="10"/>
      <c r="J218" s="10"/>
    </row>
    <row r="219" spans="1:10" x14ac:dyDescent="0.25">
      <c r="A219" s="11"/>
      <c r="B219" s="10"/>
      <c r="C219" s="10"/>
      <c r="D219" s="10"/>
      <c r="E219" s="13"/>
      <c r="F219" s="16" t="str">
        <f>IF(OR($D219="",$E219=""),"",$D219*$E219)</f>
        <v/>
      </c>
      <c r="G219" s="10"/>
      <c r="H219" s="10"/>
      <c r="I219" s="10"/>
      <c r="J219" s="10"/>
    </row>
    <row r="220" spans="1:10" x14ac:dyDescent="0.25">
      <c r="A220" s="11"/>
      <c r="B220" s="10"/>
      <c r="C220" s="10"/>
      <c r="D220" s="10"/>
      <c r="E220" s="13"/>
      <c r="F220" s="16" t="str">
        <f>IF(OR($D220="",$E220=""),"",$D220*$E220)</f>
        <v/>
      </c>
      <c r="G220" s="10"/>
      <c r="H220" s="10"/>
      <c r="I220" s="10"/>
      <c r="J220" s="10"/>
    </row>
    <row r="221" spans="1:10" x14ac:dyDescent="0.25">
      <c r="A221" s="11"/>
      <c r="B221" s="10"/>
      <c r="C221" s="10"/>
      <c r="D221" s="10"/>
      <c r="E221" s="13"/>
      <c r="F221" s="16" t="str">
        <f>IF(OR($D221="",$E221=""),"",$D221*$E221)</f>
        <v/>
      </c>
      <c r="G221" s="10"/>
      <c r="H221" s="10"/>
      <c r="I221" s="10"/>
      <c r="J221" s="10"/>
    </row>
    <row r="222" spans="1:10" x14ac:dyDescent="0.25">
      <c r="A222" s="11"/>
      <c r="B222" s="10"/>
      <c r="C222" s="10"/>
      <c r="D222" s="10"/>
      <c r="E222" s="13"/>
      <c r="F222" s="16" t="str">
        <f>IF(OR($D222="",$E222=""),"",$D222*$E222)</f>
        <v/>
      </c>
      <c r="G222" s="10"/>
      <c r="H222" s="10"/>
      <c r="I222" s="10"/>
      <c r="J222" s="10"/>
    </row>
    <row r="223" spans="1:10" x14ac:dyDescent="0.25">
      <c r="A223" s="11"/>
      <c r="B223" s="10"/>
      <c r="C223" s="10"/>
      <c r="D223" s="10"/>
      <c r="E223" s="13"/>
      <c r="F223" s="16" t="str">
        <f>IF(OR($D223="",$E223=""),"",$D223*$E223)</f>
        <v/>
      </c>
      <c r="G223" s="10"/>
      <c r="H223" s="10"/>
      <c r="I223" s="10"/>
      <c r="J223" s="10"/>
    </row>
    <row r="224" spans="1:10" x14ac:dyDescent="0.25">
      <c r="A224" s="11"/>
      <c r="B224" s="10"/>
      <c r="C224" s="10"/>
      <c r="D224" s="10"/>
      <c r="E224" s="13"/>
      <c r="F224" s="16" t="str">
        <f>IF(OR($D224="",$E224=""),"",$D224*$E224)</f>
        <v/>
      </c>
      <c r="G224" s="10"/>
      <c r="H224" s="10"/>
      <c r="I224" s="10"/>
      <c r="J224" s="10"/>
    </row>
    <row r="225" spans="1:10" x14ac:dyDescent="0.25">
      <c r="A225" s="11"/>
      <c r="B225" s="10"/>
      <c r="C225" s="10"/>
      <c r="D225" s="10"/>
      <c r="E225" s="13"/>
      <c r="F225" s="16" t="str">
        <f>IF(OR($D225="",$E225=""),"",$D225*$E225)</f>
        <v/>
      </c>
      <c r="G225" s="10"/>
      <c r="H225" s="10"/>
      <c r="I225" s="10"/>
      <c r="J225" s="10"/>
    </row>
    <row r="226" spans="1:10" x14ac:dyDescent="0.25">
      <c r="A226" s="11"/>
      <c r="B226" s="10"/>
      <c r="C226" s="10"/>
      <c r="D226" s="10"/>
      <c r="E226" s="13"/>
      <c r="F226" s="16" t="str">
        <f>IF(OR($D226="",$E226=""),"",$D226*$E226)</f>
        <v/>
      </c>
      <c r="G226" s="10"/>
      <c r="H226" s="10"/>
      <c r="I226" s="10"/>
      <c r="J226" s="10"/>
    </row>
    <row r="227" spans="1:10" x14ac:dyDescent="0.25">
      <c r="A227" s="11"/>
      <c r="B227" s="10"/>
      <c r="C227" s="10"/>
      <c r="D227" s="10"/>
      <c r="E227" s="13"/>
      <c r="F227" s="16" t="str">
        <f>IF(OR($D227="",$E227=""),"",$D227*$E227)</f>
        <v/>
      </c>
      <c r="G227" s="10"/>
      <c r="H227" s="10"/>
      <c r="I227" s="10"/>
      <c r="J227" s="10"/>
    </row>
    <row r="228" spans="1:10" x14ac:dyDescent="0.25">
      <c r="A228" s="11"/>
      <c r="B228" s="10"/>
      <c r="C228" s="10"/>
      <c r="D228" s="10"/>
      <c r="E228" s="13"/>
      <c r="F228" s="16" t="str">
        <f>IF(OR($D228="",$E228=""),"",$D228*$E228)</f>
        <v/>
      </c>
      <c r="G228" s="10"/>
      <c r="H228" s="10"/>
      <c r="I228" s="10"/>
      <c r="J228" s="10"/>
    </row>
    <row r="229" spans="1:10" x14ac:dyDescent="0.25">
      <c r="A229" s="11"/>
      <c r="B229" s="10"/>
      <c r="C229" s="10"/>
      <c r="D229" s="10"/>
      <c r="E229" s="13"/>
      <c r="F229" s="16" t="str">
        <f>IF(OR($D229="",$E229=""),"",$D229*$E229)</f>
        <v/>
      </c>
      <c r="G229" s="10"/>
      <c r="H229" s="10"/>
      <c r="I229" s="10"/>
      <c r="J229" s="10"/>
    </row>
    <row r="230" spans="1:10" x14ac:dyDescent="0.25">
      <c r="A230" s="11"/>
      <c r="B230" s="10"/>
      <c r="C230" s="10"/>
      <c r="D230" s="10"/>
      <c r="E230" s="13"/>
      <c r="F230" s="16" t="str">
        <f>IF(OR($D230="",$E230=""),"",$D230*$E230)</f>
        <v/>
      </c>
      <c r="G230" s="10"/>
      <c r="H230" s="10"/>
      <c r="I230" s="10"/>
      <c r="J230" s="10"/>
    </row>
    <row r="231" spans="1:10" x14ac:dyDescent="0.25">
      <c r="A231" s="11"/>
      <c r="B231" s="10"/>
      <c r="C231" s="10"/>
      <c r="D231" s="10"/>
      <c r="E231" s="13"/>
      <c r="F231" s="16" t="str">
        <f>IF(OR($D231="",$E231=""),"",$D231*$E231)</f>
        <v/>
      </c>
      <c r="G231" s="10"/>
      <c r="H231" s="10"/>
      <c r="I231" s="10"/>
      <c r="J231" s="10"/>
    </row>
    <row r="232" spans="1:10" x14ac:dyDescent="0.25">
      <c r="A232" s="11"/>
      <c r="B232" s="10"/>
      <c r="C232" s="10"/>
      <c r="D232" s="10"/>
      <c r="E232" s="13"/>
      <c r="F232" s="16" t="str">
        <f>IF(OR($D232="",$E232=""),"",$D232*$E232)</f>
        <v/>
      </c>
      <c r="G232" s="10"/>
      <c r="H232" s="10"/>
      <c r="I232" s="10"/>
      <c r="J232" s="10"/>
    </row>
    <row r="233" spans="1:10" x14ac:dyDescent="0.25">
      <c r="A233" s="11"/>
      <c r="B233" s="10"/>
      <c r="C233" s="10"/>
      <c r="D233" s="10"/>
      <c r="E233" s="13"/>
      <c r="F233" s="16" t="str">
        <f>IF(OR($D233="",$E233=""),"",$D233*$E233)</f>
        <v/>
      </c>
      <c r="G233" s="10"/>
      <c r="H233" s="10"/>
      <c r="I233" s="10"/>
      <c r="J233" s="10"/>
    </row>
    <row r="234" spans="1:10" x14ac:dyDescent="0.25">
      <c r="A234" s="11"/>
      <c r="B234" s="10"/>
      <c r="C234" s="10"/>
      <c r="D234" s="10"/>
      <c r="E234" s="13"/>
      <c r="F234" s="16" t="str">
        <f>IF(OR($D234="",$E234=""),"",$D234*$E234)</f>
        <v/>
      </c>
      <c r="G234" s="10"/>
      <c r="H234" s="10"/>
      <c r="I234" s="10"/>
      <c r="J234" s="10"/>
    </row>
    <row r="235" spans="1:10" x14ac:dyDescent="0.25">
      <c r="A235" s="11"/>
      <c r="B235" s="10"/>
      <c r="C235" s="10"/>
      <c r="D235" s="10"/>
      <c r="E235" s="13"/>
      <c r="F235" s="16" t="str">
        <f>IF(OR($D235="",$E235=""),"",$D235*$E235)</f>
        <v/>
      </c>
      <c r="G235" s="10"/>
      <c r="H235" s="10"/>
      <c r="I235" s="10"/>
      <c r="J235" s="10"/>
    </row>
    <row r="236" spans="1:10" x14ac:dyDescent="0.25">
      <c r="A236" s="11"/>
      <c r="B236" s="10"/>
      <c r="C236" s="10"/>
      <c r="D236" s="10"/>
      <c r="E236" s="13"/>
      <c r="F236" s="16" t="str">
        <f>IF(OR($D236="",$E236=""),"",$D236*$E236)</f>
        <v/>
      </c>
      <c r="G236" s="10"/>
      <c r="H236" s="10"/>
      <c r="I236" s="10"/>
      <c r="J236" s="10"/>
    </row>
    <row r="237" spans="1:10" x14ac:dyDescent="0.25">
      <c r="A237" s="11"/>
      <c r="B237" s="10"/>
      <c r="C237" s="10"/>
      <c r="D237" s="10"/>
      <c r="E237" s="13"/>
      <c r="F237" s="16" t="str">
        <f>IF(OR($D237="",$E237=""),"",$D237*$E237)</f>
        <v/>
      </c>
      <c r="G237" s="10"/>
      <c r="H237" s="10"/>
      <c r="I237" s="10"/>
      <c r="J237" s="10"/>
    </row>
    <row r="238" spans="1:10" x14ac:dyDescent="0.25">
      <c r="A238" s="11"/>
      <c r="B238" s="10"/>
      <c r="C238" s="10"/>
      <c r="D238" s="10"/>
      <c r="E238" s="13"/>
      <c r="F238" s="16" t="str">
        <f>IF(OR($D238="",$E238=""),"",$D238*$E238)</f>
        <v/>
      </c>
      <c r="G238" s="10"/>
      <c r="H238" s="10"/>
      <c r="I238" s="10"/>
      <c r="J238" s="10"/>
    </row>
    <row r="239" spans="1:10" x14ac:dyDescent="0.25">
      <c r="A239" s="11"/>
      <c r="B239" s="10"/>
      <c r="C239" s="10"/>
      <c r="D239" s="10"/>
      <c r="E239" s="13"/>
      <c r="F239" s="16" t="str">
        <f>IF(OR($D239="",$E239=""),"",$D239*$E239)</f>
        <v/>
      </c>
      <c r="G239" s="10"/>
      <c r="H239" s="10"/>
      <c r="I239" s="10"/>
      <c r="J239" s="10"/>
    </row>
    <row r="240" spans="1:10" x14ac:dyDescent="0.25">
      <c r="A240" s="11"/>
      <c r="B240" s="10"/>
      <c r="C240" s="10"/>
      <c r="D240" s="10"/>
      <c r="E240" s="13"/>
      <c r="F240" s="16" t="str">
        <f>IF(OR($D240="",$E240=""),"",$D240*$E240)</f>
        <v/>
      </c>
      <c r="G240" s="10"/>
      <c r="H240" s="10"/>
      <c r="I240" s="10"/>
      <c r="J240" s="10"/>
    </row>
    <row r="241" spans="1:10" x14ac:dyDescent="0.25">
      <c r="A241" s="11"/>
      <c r="B241" s="10"/>
      <c r="C241" s="10"/>
      <c r="D241" s="10"/>
      <c r="E241" s="13"/>
      <c r="F241" s="16" t="str">
        <f>IF(OR($D241="",$E241=""),"",$D241*$E241)</f>
        <v/>
      </c>
      <c r="G241" s="10"/>
      <c r="H241" s="10"/>
      <c r="I241" s="10"/>
      <c r="J241" s="10"/>
    </row>
    <row r="242" spans="1:10" x14ac:dyDescent="0.25">
      <c r="A242" s="11"/>
      <c r="B242" s="10"/>
      <c r="C242" s="10"/>
      <c r="D242" s="10"/>
      <c r="E242" s="13"/>
      <c r="F242" s="16" t="str">
        <f>IF(OR($D242="",$E242=""),"",$D242*$E242)</f>
        <v/>
      </c>
      <c r="G242" s="10"/>
      <c r="H242" s="10"/>
      <c r="I242" s="10"/>
      <c r="J242" s="10"/>
    </row>
    <row r="243" spans="1:10" x14ac:dyDescent="0.25">
      <c r="A243" s="11"/>
      <c r="B243" s="10"/>
      <c r="C243" s="10"/>
      <c r="D243" s="10"/>
      <c r="E243" s="13"/>
      <c r="F243" s="16" t="str">
        <f>IF(OR($D243="",$E243=""),"",$D243*$E243)</f>
        <v/>
      </c>
      <c r="G243" s="10"/>
      <c r="H243" s="10"/>
      <c r="I243" s="10"/>
      <c r="J243" s="10"/>
    </row>
    <row r="244" spans="1:10" x14ac:dyDescent="0.25">
      <c r="A244" s="11"/>
      <c r="B244" s="10"/>
      <c r="C244" s="10"/>
      <c r="D244" s="10"/>
      <c r="E244" s="13"/>
      <c r="F244" s="16" t="str">
        <f>IF(OR($D244="",$E244=""),"",$D244*$E244)</f>
        <v/>
      </c>
      <c r="G244" s="10"/>
      <c r="H244" s="10"/>
      <c r="I244" s="10"/>
      <c r="J244" s="10"/>
    </row>
    <row r="245" spans="1:10" x14ac:dyDescent="0.25">
      <c r="A245" s="11"/>
      <c r="B245" s="10"/>
      <c r="C245" s="10"/>
      <c r="D245" s="10"/>
      <c r="E245" s="13"/>
      <c r="F245" s="16" t="str">
        <f>IF(OR($D245="",$E245=""),"",$D245*$E245)</f>
        <v/>
      </c>
      <c r="G245" s="10"/>
      <c r="H245" s="10"/>
      <c r="I245" s="10"/>
      <c r="J245" s="10"/>
    </row>
    <row r="246" spans="1:10" x14ac:dyDescent="0.25">
      <c r="A246" s="11"/>
      <c r="B246" s="10"/>
      <c r="C246" s="10"/>
      <c r="D246" s="10"/>
      <c r="E246" s="13"/>
      <c r="F246" s="16" t="str">
        <f>IF(OR($D246="",$E246=""),"",$D246*$E246)</f>
        <v/>
      </c>
      <c r="G246" s="10"/>
      <c r="H246" s="10"/>
      <c r="I246" s="10"/>
      <c r="J246" s="10"/>
    </row>
    <row r="247" spans="1:10" x14ac:dyDescent="0.25">
      <c r="A247" s="11"/>
      <c r="B247" s="10"/>
      <c r="C247" s="10"/>
      <c r="D247" s="10"/>
      <c r="E247" s="13"/>
      <c r="F247" s="16" t="str">
        <f>IF(OR($D247="",$E247=""),"",$D247*$E247)</f>
        <v/>
      </c>
      <c r="G247" s="10"/>
      <c r="H247" s="10"/>
      <c r="I247" s="10"/>
      <c r="J247" s="10"/>
    </row>
    <row r="248" spans="1:10" x14ac:dyDescent="0.25">
      <c r="A248" s="11"/>
      <c r="B248" s="10"/>
      <c r="C248" s="10"/>
      <c r="D248" s="10"/>
      <c r="E248" s="13"/>
      <c r="F248" s="16" t="str">
        <f>IF(OR($D248="",$E248=""),"",$D248*$E248)</f>
        <v/>
      </c>
      <c r="G248" s="10"/>
      <c r="H248" s="10"/>
      <c r="I248" s="10"/>
      <c r="J248" s="10"/>
    </row>
    <row r="249" spans="1:10" x14ac:dyDescent="0.25">
      <c r="A249" s="11"/>
      <c r="B249" s="10"/>
      <c r="C249" s="10"/>
      <c r="D249" s="10"/>
      <c r="E249" s="13"/>
      <c r="F249" s="16" t="str">
        <f>IF(OR($D249="",$E249=""),"",$D249*$E249)</f>
        <v/>
      </c>
      <c r="G249" s="10"/>
      <c r="H249" s="10"/>
      <c r="I249" s="10"/>
      <c r="J249" s="10"/>
    </row>
    <row r="250" spans="1:10" x14ac:dyDescent="0.25">
      <c r="A250" s="11"/>
      <c r="B250" s="10"/>
      <c r="C250" s="10"/>
      <c r="D250" s="10"/>
      <c r="E250" s="13"/>
      <c r="F250" s="16" t="str">
        <f>IF(OR($D250="",$E250=""),"",$D250*$E250)</f>
        <v/>
      </c>
      <c r="G250" s="10"/>
      <c r="H250" s="10"/>
      <c r="I250" s="10"/>
      <c r="J250" s="10"/>
    </row>
    <row r="251" spans="1:10" x14ac:dyDescent="0.25">
      <c r="A251" s="11"/>
      <c r="B251" s="10"/>
      <c r="C251" s="10"/>
      <c r="D251" s="10"/>
      <c r="E251" s="13"/>
      <c r="F251" s="16" t="str">
        <f>IF(OR($D251="",$E251=""),"",$D251*$E251)</f>
        <v/>
      </c>
      <c r="G251" s="10"/>
      <c r="H251" s="10"/>
      <c r="I251" s="10"/>
      <c r="J251" s="10"/>
    </row>
    <row r="252" spans="1:10" x14ac:dyDescent="0.25">
      <c r="A252" s="11"/>
      <c r="B252" s="10"/>
      <c r="C252" s="10"/>
      <c r="D252" s="10"/>
      <c r="E252" s="13"/>
      <c r="F252" s="16" t="str">
        <f>IF(OR($D252="",$E252=""),"",$D252*$E252)</f>
        <v/>
      </c>
      <c r="G252" s="10"/>
      <c r="H252" s="10"/>
      <c r="I252" s="10"/>
      <c r="J252" s="10"/>
    </row>
    <row r="253" spans="1:10" x14ac:dyDescent="0.25">
      <c r="A253" s="11"/>
      <c r="B253" s="10"/>
      <c r="C253" s="10"/>
      <c r="D253" s="10"/>
      <c r="E253" s="13"/>
      <c r="F253" s="16" t="str">
        <f>IF(OR($D253="",$E253=""),"",$D253*$E253)</f>
        <v/>
      </c>
      <c r="G253" s="10"/>
      <c r="H253" s="10"/>
      <c r="I253" s="10"/>
      <c r="J253" s="10"/>
    </row>
    <row r="254" spans="1:10" x14ac:dyDescent="0.25">
      <c r="A254" s="11"/>
      <c r="B254" s="10"/>
      <c r="C254" s="10"/>
      <c r="D254" s="10"/>
      <c r="E254" s="13"/>
      <c r="F254" s="16" t="str">
        <f>IF(OR($D254="",$E254=""),"",$D254*$E254)</f>
        <v/>
      </c>
      <c r="G254" s="10"/>
      <c r="H254" s="10"/>
      <c r="I254" s="10"/>
      <c r="J254" s="10"/>
    </row>
    <row r="255" spans="1:10" x14ac:dyDescent="0.25">
      <c r="A255" s="11"/>
      <c r="B255" s="10"/>
      <c r="C255" s="10"/>
      <c r="D255" s="10"/>
      <c r="E255" s="13"/>
      <c r="F255" s="16" t="str">
        <f>IF(OR($D255="",$E255=""),"",$D255*$E255)</f>
        <v/>
      </c>
      <c r="G255" s="10"/>
      <c r="H255" s="10"/>
      <c r="I255" s="10"/>
      <c r="J255" s="10"/>
    </row>
    <row r="256" spans="1:10" x14ac:dyDescent="0.25">
      <c r="A256" s="11"/>
      <c r="B256" s="10"/>
      <c r="C256" s="10"/>
      <c r="D256" s="10"/>
      <c r="E256" s="13"/>
      <c r="F256" s="16" t="str">
        <f>IF(OR($D256="",$E256=""),"",$D256*$E256)</f>
        <v/>
      </c>
      <c r="G256" s="10"/>
      <c r="H256" s="10"/>
      <c r="I256" s="10"/>
      <c r="J256" s="10"/>
    </row>
    <row r="257" spans="1:10" x14ac:dyDescent="0.25">
      <c r="A257" s="11"/>
      <c r="B257" s="10"/>
      <c r="C257" s="10"/>
      <c r="D257" s="10"/>
      <c r="E257" s="13"/>
      <c r="F257" s="16" t="str">
        <f>IF(OR($D257="",$E257=""),"",$D257*$E257)</f>
        <v/>
      </c>
      <c r="G257" s="10"/>
      <c r="H257" s="10"/>
      <c r="I257" s="10"/>
      <c r="J257" s="10"/>
    </row>
    <row r="258" spans="1:10" x14ac:dyDescent="0.25">
      <c r="A258" s="11"/>
      <c r="B258" s="10"/>
      <c r="C258" s="10"/>
      <c r="D258" s="10"/>
      <c r="E258" s="13"/>
      <c r="F258" s="16" t="str">
        <f>IF(OR($D258="",$E258=""),"",$D258*$E258)</f>
        <v/>
      </c>
      <c r="G258" s="10"/>
      <c r="H258" s="10"/>
      <c r="I258" s="10"/>
      <c r="J258" s="10"/>
    </row>
    <row r="259" spans="1:10" x14ac:dyDescent="0.25">
      <c r="A259" s="11"/>
      <c r="B259" s="10"/>
      <c r="C259" s="10"/>
      <c r="D259" s="10"/>
      <c r="E259" s="13"/>
      <c r="F259" s="16" t="str">
        <f>IF(OR($D259="",$E259=""),"",$D259*$E259)</f>
        <v/>
      </c>
      <c r="G259" s="10"/>
      <c r="H259" s="10"/>
      <c r="I259" s="10"/>
      <c r="J259" s="10"/>
    </row>
    <row r="260" spans="1:10" x14ac:dyDescent="0.25">
      <c r="A260" s="11"/>
      <c r="B260" s="10"/>
      <c r="C260" s="10"/>
      <c r="D260" s="10"/>
      <c r="E260" s="13"/>
      <c r="F260" s="16" t="str">
        <f>IF(OR($D260="",$E260=""),"",$D260*$E260)</f>
        <v/>
      </c>
      <c r="G260" s="10"/>
      <c r="H260" s="10"/>
      <c r="I260" s="10"/>
      <c r="J260" s="10"/>
    </row>
    <row r="261" spans="1:10" x14ac:dyDescent="0.25">
      <c r="A261" s="11"/>
      <c r="B261" s="10"/>
      <c r="C261" s="10"/>
      <c r="D261" s="10"/>
      <c r="E261" s="13"/>
      <c r="F261" s="16" t="str">
        <f>IF(OR($D261="",$E261=""),"",$D261*$E261)</f>
        <v/>
      </c>
      <c r="G261" s="10"/>
      <c r="H261" s="10"/>
      <c r="I261" s="10"/>
      <c r="J261" s="10"/>
    </row>
    <row r="262" spans="1:10" x14ac:dyDescent="0.25">
      <c r="A262" s="11"/>
      <c r="B262" s="10"/>
      <c r="C262" s="10"/>
      <c r="D262" s="10"/>
      <c r="E262" s="13"/>
      <c r="F262" s="16" t="str">
        <f>IF(OR($D262="",$E262=""),"",$D262*$E262)</f>
        <v/>
      </c>
      <c r="G262" s="10"/>
      <c r="H262" s="10"/>
      <c r="I262" s="10"/>
      <c r="J262" s="10"/>
    </row>
    <row r="263" spans="1:10" x14ac:dyDescent="0.25">
      <c r="A263" s="11"/>
      <c r="B263" s="10"/>
      <c r="C263" s="10"/>
      <c r="D263" s="10"/>
      <c r="E263" s="13"/>
      <c r="F263" s="16" t="str">
        <f>IF(OR($D263="",$E263=""),"",$D263*$E263)</f>
        <v/>
      </c>
      <c r="G263" s="10"/>
      <c r="H263" s="10"/>
      <c r="I263" s="10"/>
      <c r="J263" s="10"/>
    </row>
    <row r="264" spans="1:10" x14ac:dyDescent="0.25">
      <c r="A264" s="11"/>
      <c r="B264" s="10"/>
      <c r="C264" s="10"/>
      <c r="D264" s="10"/>
      <c r="E264" s="13"/>
      <c r="F264" s="16" t="str">
        <f>IF(OR($D264="",$E264=""),"",$D264*$E264)</f>
        <v/>
      </c>
      <c r="G264" s="10"/>
      <c r="H264" s="10"/>
      <c r="I264" s="10"/>
      <c r="J264" s="10"/>
    </row>
    <row r="265" spans="1:10" x14ac:dyDescent="0.25">
      <c r="A265" s="11"/>
      <c r="B265" s="10"/>
      <c r="C265" s="10"/>
      <c r="D265" s="10"/>
      <c r="E265" s="13"/>
      <c r="F265" s="16" t="str">
        <f>IF(OR($D265="",$E265=""),"",$D265*$E265)</f>
        <v/>
      </c>
      <c r="G265" s="10"/>
      <c r="H265" s="10"/>
      <c r="I265" s="10"/>
      <c r="J265" s="10"/>
    </row>
    <row r="266" spans="1:10" x14ac:dyDescent="0.25">
      <c r="A266" s="11"/>
      <c r="B266" s="10"/>
      <c r="C266" s="10"/>
      <c r="D266" s="10"/>
      <c r="E266" s="13"/>
      <c r="F266" s="16" t="str">
        <f>IF(OR($D266="",$E266=""),"",$D266*$E266)</f>
        <v/>
      </c>
      <c r="G266" s="10"/>
      <c r="H266" s="10"/>
      <c r="I266" s="10"/>
      <c r="J266" s="10"/>
    </row>
    <row r="267" spans="1:10" x14ac:dyDescent="0.25">
      <c r="A267" s="11"/>
      <c r="B267" s="10"/>
      <c r="C267" s="10"/>
      <c r="D267" s="10"/>
      <c r="E267" s="13"/>
      <c r="F267" s="16" t="str">
        <f>IF(OR($D267="",$E267=""),"",$D267*$E267)</f>
        <v/>
      </c>
      <c r="G267" s="10"/>
      <c r="H267" s="10"/>
      <c r="I267" s="10"/>
      <c r="J267" s="10"/>
    </row>
    <row r="268" spans="1:10" x14ac:dyDescent="0.25">
      <c r="A268" s="11"/>
      <c r="B268" s="10"/>
      <c r="C268" s="10"/>
      <c r="D268" s="10"/>
      <c r="E268" s="13"/>
      <c r="F268" s="16" t="str">
        <f>IF(OR($D268="",$E268=""),"",$D268*$E268)</f>
        <v/>
      </c>
      <c r="G268" s="10"/>
      <c r="H268" s="10"/>
      <c r="I268" s="10"/>
      <c r="J268" s="10"/>
    </row>
    <row r="269" spans="1:10" x14ac:dyDescent="0.25">
      <c r="A269" s="11"/>
      <c r="B269" s="10"/>
      <c r="C269" s="10"/>
      <c r="D269" s="10"/>
      <c r="E269" s="13"/>
      <c r="F269" s="16" t="str">
        <f>IF(OR($D269="",$E269=""),"",$D269*$E269)</f>
        <v/>
      </c>
      <c r="G269" s="10"/>
      <c r="H269" s="10"/>
      <c r="I269" s="10"/>
      <c r="J269" s="10"/>
    </row>
    <row r="270" spans="1:10" x14ac:dyDescent="0.25">
      <c r="A270" s="11"/>
      <c r="B270" s="10"/>
      <c r="C270" s="10"/>
      <c r="D270" s="10"/>
      <c r="E270" s="13"/>
      <c r="F270" s="16" t="str">
        <f>IF(OR($D270="",$E270=""),"",$D270*$E270)</f>
        <v/>
      </c>
      <c r="G270" s="10"/>
      <c r="H270" s="10"/>
      <c r="I270" s="10"/>
      <c r="J270" s="10"/>
    </row>
    <row r="271" spans="1:10" x14ac:dyDescent="0.25">
      <c r="A271" s="11"/>
      <c r="B271" s="10"/>
      <c r="C271" s="10"/>
      <c r="D271" s="10"/>
      <c r="E271" s="13"/>
      <c r="F271" s="16" t="str">
        <f>IF(OR($D271="",$E271=""),"",$D271*$E271)</f>
        <v/>
      </c>
      <c r="G271" s="10"/>
      <c r="H271" s="10"/>
      <c r="I271" s="10"/>
      <c r="J271" s="10"/>
    </row>
    <row r="272" spans="1:10" x14ac:dyDescent="0.25">
      <c r="A272" s="11"/>
      <c r="B272" s="10"/>
      <c r="C272" s="10"/>
      <c r="D272" s="10"/>
      <c r="E272" s="13"/>
      <c r="F272" s="16" t="str">
        <f>IF(OR($D272="",$E272=""),"",$D272*$E272)</f>
        <v/>
      </c>
      <c r="G272" s="10"/>
      <c r="H272" s="10"/>
      <c r="I272" s="10"/>
      <c r="J272" s="10"/>
    </row>
    <row r="273" spans="1:10" x14ac:dyDescent="0.25">
      <c r="A273" s="11"/>
      <c r="B273" s="10"/>
      <c r="C273" s="10"/>
      <c r="D273" s="10"/>
      <c r="E273" s="13"/>
      <c r="F273" s="16" t="str">
        <f>IF(OR($D273="",$E273=""),"",$D273*$E273)</f>
        <v/>
      </c>
      <c r="G273" s="10"/>
      <c r="H273" s="10"/>
      <c r="I273" s="10"/>
      <c r="J273" s="10"/>
    </row>
    <row r="274" spans="1:10" x14ac:dyDescent="0.25">
      <c r="A274" s="11"/>
      <c r="B274" s="10"/>
      <c r="C274" s="10"/>
      <c r="D274" s="10"/>
      <c r="E274" s="13"/>
      <c r="F274" s="16" t="str">
        <f>IF(OR($D274="",$E274=""),"",$D274*$E274)</f>
        <v/>
      </c>
      <c r="G274" s="10"/>
      <c r="H274" s="10"/>
      <c r="I274" s="10"/>
      <c r="J274" s="10"/>
    </row>
    <row r="275" spans="1:10" x14ac:dyDescent="0.25">
      <c r="A275" s="11"/>
      <c r="B275" s="10"/>
      <c r="C275" s="10"/>
      <c r="D275" s="10"/>
      <c r="E275" s="13"/>
      <c r="F275" s="16" t="str">
        <f>IF(OR($D275="",$E275=""),"",$D275*$E275)</f>
        <v/>
      </c>
      <c r="G275" s="10"/>
      <c r="H275" s="10"/>
      <c r="I275" s="10"/>
      <c r="J275" s="10"/>
    </row>
    <row r="276" spans="1:10" x14ac:dyDescent="0.25">
      <c r="A276" s="11"/>
      <c r="B276" s="10"/>
      <c r="C276" s="10"/>
      <c r="D276" s="10"/>
      <c r="E276" s="13"/>
      <c r="F276" s="16" t="str">
        <f>IF(OR($D276="",$E276=""),"",$D276*$E276)</f>
        <v/>
      </c>
      <c r="G276" s="10"/>
      <c r="H276" s="10"/>
      <c r="I276" s="10"/>
      <c r="J276" s="10"/>
    </row>
    <row r="277" spans="1:10" x14ac:dyDescent="0.25">
      <c r="A277" s="11"/>
      <c r="B277" s="10"/>
      <c r="C277" s="10"/>
      <c r="D277" s="10"/>
      <c r="E277" s="13"/>
      <c r="F277" s="16" t="str">
        <f>IF(OR($D277="",$E277=""),"",$D277*$E277)</f>
        <v/>
      </c>
      <c r="G277" s="10"/>
      <c r="H277" s="10"/>
      <c r="I277" s="10"/>
      <c r="J277" s="10"/>
    </row>
    <row r="278" spans="1:10" x14ac:dyDescent="0.25">
      <c r="A278" s="11"/>
      <c r="B278" s="10"/>
      <c r="C278" s="10"/>
      <c r="D278" s="10"/>
      <c r="E278" s="13"/>
      <c r="F278" s="16" t="str">
        <f>IF(OR($D278="",$E278=""),"",$D278*$E278)</f>
        <v/>
      </c>
      <c r="G278" s="10"/>
      <c r="H278" s="10"/>
      <c r="I278" s="10"/>
      <c r="J278" s="10"/>
    </row>
    <row r="279" spans="1:10" x14ac:dyDescent="0.25">
      <c r="A279" s="11"/>
      <c r="B279" s="10"/>
      <c r="C279" s="10"/>
      <c r="D279" s="10"/>
      <c r="E279" s="13"/>
      <c r="F279" s="16" t="str">
        <f>IF(OR($D279="",$E279=""),"",$D279*$E279)</f>
        <v/>
      </c>
      <c r="G279" s="10"/>
      <c r="H279" s="10"/>
      <c r="I279" s="10"/>
      <c r="J279" s="10"/>
    </row>
    <row r="280" spans="1:10" x14ac:dyDescent="0.25">
      <c r="A280" s="11"/>
      <c r="B280" s="10"/>
      <c r="C280" s="10"/>
      <c r="D280" s="10"/>
      <c r="E280" s="13"/>
      <c r="F280" s="16" t="str">
        <f>IF(OR($D280="",$E280=""),"",$D280*$E280)</f>
        <v/>
      </c>
      <c r="G280" s="10"/>
      <c r="H280" s="10"/>
      <c r="I280" s="10"/>
      <c r="J280" s="10"/>
    </row>
    <row r="281" spans="1:10" x14ac:dyDescent="0.25">
      <c r="A281" s="11"/>
      <c r="B281" s="10"/>
      <c r="C281" s="10"/>
      <c r="D281" s="10"/>
      <c r="E281" s="13"/>
      <c r="F281" s="16" t="str">
        <f>IF(OR($D281="",$E281=""),"",$D281*$E281)</f>
        <v/>
      </c>
      <c r="G281" s="10"/>
      <c r="H281" s="10"/>
      <c r="I281" s="10"/>
      <c r="J281" s="10"/>
    </row>
    <row r="282" spans="1:10" x14ac:dyDescent="0.25">
      <c r="A282" s="11"/>
      <c r="B282" s="10"/>
      <c r="C282" s="10"/>
      <c r="D282" s="10"/>
      <c r="E282" s="13"/>
      <c r="F282" s="16" t="str">
        <f>IF(OR($D282="",$E282=""),"",$D282*$E282)</f>
        <v/>
      </c>
      <c r="G282" s="10"/>
      <c r="H282" s="10"/>
      <c r="I282" s="10"/>
      <c r="J282" s="10"/>
    </row>
    <row r="283" spans="1:10" x14ac:dyDescent="0.25">
      <c r="A283" s="11"/>
      <c r="B283" s="10"/>
      <c r="C283" s="10"/>
      <c r="D283" s="10"/>
      <c r="E283" s="13"/>
      <c r="F283" s="16" t="str">
        <f>IF(OR($D283="",$E283=""),"",$D283*$E283)</f>
        <v/>
      </c>
      <c r="G283" s="10"/>
      <c r="H283" s="10"/>
      <c r="I283" s="10"/>
      <c r="J283" s="10"/>
    </row>
    <row r="284" spans="1:10" x14ac:dyDescent="0.25">
      <c r="A284" s="11"/>
      <c r="B284" s="10"/>
      <c r="C284" s="10"/>
      <c r="D284" s="10"/>
      <c r="E284" s="13"/>
      <c r="F284" s="16" t="str">
        <f>IF(OR($D284="",$E284=""),"",$D284*$E284)</f>
        <v/>
      </c>
      <c r="G284" s="10"/>
      <c r="H284" s="10"/>
      <c r="I284" s="10"/>
      <c r="J284" s="10"/>
    </row>
    <row r="285" spans="1:10" x14ac:dyDescent="0.25">
      <c r="A285" s="11"/>
      <c r="B285" s="10"/>
      <c r="C285" s="10"/>
      <c r="D285" s="10"/>
      <c r="E285" s="13"/>
      <c r="F285" s="16" t="str">
        <f>IF(OR($D285="",$E285=""),"",$D285*$E285)</f>
        <v/>
      </c>
      <c r="G285" s="10"/>
      <c r="H285" s="10"/>
      <c r="I285" s="10"/>
      <c r="J285" s="10"/>
    </row>
    <row r="286" spans="1:10" x14ac:dyDescent="0.25">
      <c r="A286" s="11"/>
      <c r="B286" s="10"/>
      <c r="C286" s="10"/>
      <c r="D286" s="10"/>
      <c r="E286" s="13"/>
      <c r="F286" s="16" t="str">
        <f>IF(OR($D286="",$E286=""),"",$D286*$E286)</f>
        <v/>
      </c>
      <c r="G286" s="10"/>
      <c r="H286" s="10"/>
      <c r="I286" s="10"/>
      <c r="J286" s="10"/>
    </row>
    <row r="287" spans="1:10" x14ac:dyDescent="0.25">
      <c r="A287" s="11"/>
      <c r="B287" s="10"/>
      <c r="C287" s="10"/>
      <c r="D287" s="10"/>
      <c r="E287" s="13"/>
      <c r="F287" s="16" t="str">
        <f>IF(OR($D287="",$E287=""),"",$D287*$E287)</f>
        <v/>
      </c>
      <c r="G287" s="10"/>
      <c r="H287" s="10"/>
      <c r="I287" s="10"/>
      <c r="J287" s="10"/>
    </row>
    <row r="288" spans="1:10" x14ac:dyDescent="0.25">
      <c r="A288" s="11"/>
      <c r="B288" s="10"/>
      <c r="C288" s="10"/>
      <c r="D288" s="10"/>
      <c r="E288" s="13"/>
      <c r="F288" s="16" t="str">
        <f>IF(OR($D288="",$E288=""),"",$D288*$E288)</f>
        <v/>
      </c>
      <c r="G288" s="10"/>
      <c r="H288" s="10"/>
      <c r="I288" s="10"/>
      <c r="J288" s="10"/>
    </row>
    <row r="289" spans="1:10" x14ac:dyDescent="0.25">
      <c r="A289" s="11"/>
      <c r="B289" s="10"/>
      <c r="C289" s="10"/>
      <c r="D289" s="10"/>
      <c r="E289" s="13"/>
      <c r="F289" s="16" t="str">
        <f>IF(OR($D289="",$E289=""),"",$D289*$E289)</f>
        <v/>
      </c>
      <c r="G289" s="10"/>
      <c r="H289" s="10"/>
      <c r="I289" s="10"/>
      <c r="J289" s="10"/>
    </row>
    <row r="290" spans="1:10" x14ac:dyDescent="0.25">
      <c r="A290" s="11"/>
      <c r="B290" s="10"/>
      <c r="C290" s="10"/>
      <c r="D290" s="10"/>
      <c r="E290" s="13"/>
      <c r="F290" s="16" t="str">
        <f>IF(OR($D290="",$E290=""),"",$D290*$E290)</f>
        <v/>
      </c>
      <c r="G290" s="10"/>
      <c r="H290" s="10"/>
      <c r="I290" s="10"/>
      <c r="J290" s="10"/>
    </row>
    <row r="291" spans="1:10" x14ac:dyDescent="0.25">
      <c r="A291" s="11"/>
      <c r="B291" s="10"/>
      <c r="C291" s="10"/>
      <c r="D291" s="10"/>
      <c r="E291" s="13"/>
      <c r="F291" s="16" t="str">
        <f>IF(OR($D291="",$E291=""),"",$D291*$E291)</f>
        <v/>
      </c>
      <c r="G291" s="10"/>
      <c r="H291" s="10"/>
      <c r="I291" s="10"/>
      <c r="J291" s="10"/>
    </row>
    <row r="292" spans="1:10" x14ac:dyDescent="0.25">
      <c r="A292" s="11"/>
      <c r="B292" s="10"/>
      <c r="C292" s="10"/>
      <c r="D292" s="10"/>
      <c r="E292" s="13"/>
      <c r="F292" s="16" t="str">
        <f>IF(OR($D292="",$E292=""),"",$D292*$E292)</f>
        <v/>
      </c>
      <c r="G292" s="10"/>
      <c r="H292" s="10"/>
      <c r="I292" s="10"/>
      <c r="J292" s="10"/>
    </row>
    <row r="293" spans="1:10" x14ac:dyDescent="0.25">
      <c r="A293" s="11"/>
      <c r="B293" s="10"/>
      <c r="C293" s="10"/>
      <c r="D293" s="10"/>
      <c r="E293" s="13"/>
      <c r="F293" s="16" t="str">
        <f>IF(OR($D293="",$E293=""),"",$D293*$E293)</f>
        <v/>
      </c>
      <c r="G293" s="10"/>
      <c r="H293" s="10"/>
      <c r="I293" s="10"/>
      <c r="J293" s="10"/>
    </row>
    <row r="294" spans="1:10" x14ac:dyDescent="0.25">
      <c r="A294" s="11"/>
      <c r="B294" s="10"/>
      <c r="C294" s="10"/>
      <c r="D294" s="10"/>
      <c r="E294" s="13"/>
      <c r="F294" s="16" t="str">
        <f>IF(OR($D294="",$E294=""),"",$D294*$E294)</f>
        <v/>
      </c>
      <c r="G294" s="10"/>
      <c r="H294" s="10"/>
      <c r="I294" s="10"/>
      <c r="J294" s="10"/>
    </row>
    <row r="295" spans="1:10" x14ac:dyDescent="0.25">
      <c r="A295" s="11"/>
      <c r="B295" s="10"/>
      <c r="C295" s="10"/>
      <c r="D295" s="10"/>
      <c r="E295" s="13"/>
      <c r="F295" s="16" t="str">
        <f>IF(OR($D295="",$E295=""),"",$D295*$E295)</f>
        <v/>
      </c>
      <c r="G295" s="10"/>
      <c r="H295" s="10"/>
      <c r="I295" s="10"/>
      <c r="J295" s="10"/>
    </row>
    <row r="296" spans="1:10" x14ac:dyDescent="0.25">
      <c r="A296" s="11"/>
      <c r="B296" s="10"/>
      <c r="C296" s="10"/>
      <c r="D296" s="10"/>
      <c r="E296" s="13"/>
      <c r="F296" s="16" t="str">
        <f>IF(OR($D296="",$E296=""),"",$D296*$E296)</f>
        <v/>
      </c>
      <c r="G296" s="10"/>
      <c r="H296" s="10"/>
      <c r="I296" s="10"/>
      <c r="J296" s="10"/>
    </row>
    <row r="297" spans="1:10" x14ac:dyDescent="0.25">
      <c r="A297" s="11"/>
      <c r="B297" s="10"/>
      <c r="C297" s="10"/>
      <c r="D297" s="10"/>
      <c r="E297" s="13"/>
      <c r="F297" s="16" t="str">
        <f>IF(OR($D297="",$E297=""),"",$D297*$E297)</f>
        <v/>
      </c>
      <c r="G297" s="10"/>
      <c r="H297" s="10"/>
      <c r="I297" s="10"/>
      <c r="J297" s="10"/>
    </row>
    <row r="298" spans="1:10" x14ac:dyDescent="0.25">
      <c r="A298" s="11"/>
      <c r="B298" s="10"/>
      <c r="C298" s="10"/>
      <c r="D298" s="10"/>
      <c r="E298" s="13"/>
      <c r="F298" s="16" t="str">
        <f>IF(OR($D298="",$E298=""),"",$D298*$E298)</f>
        <v/>
      </c>
      <c r="G298" s="10"/>
      <c r="H298" s="10"/>
      <c r="I298" s="10"/>
      <c r="J298" s="10"/>
    </row>
    <row r="299" spans="1:10" x14ac:dyDescent="0.25">
      <c r="A299" s="11"/>
      <c r="B299" s="10"/>
      <c r="C299" s="10"/>
      <c r="D299" s="10"/>
      <c r="E299" s="13"/>
      <c r="F299" s="16" t="str">
        <f>IF(OR($D299="",$E299=""),"",$D299*$E299)</f>
        <v/>
      </c>
      <c r="G299" s="10"/>
      <c r="H299" s="10"/>
      <c r="I299" s="10"/>
      <c r="J299" s="10"/>
    </row>
    <row r="300" spans="1:10" x14ac:dyDescent="0.25">
      <c r="A300" s="11"/>
      <c r="B300" s="10"/>
      <c r="C300" s="10"/>
      <c r="D300" s="10"/>
      <c r="E300" s="13"/>
      <c r="F300" s="16" t="str">
        <f>IF(OR($D300="",$E300=""),"",$D300*$E300)</f>
        <v/>
      </c>
      <c r="G300" s="10"/>
      <c r="H300" s="10"/>
      <c r="I300" s="10"/>
      <c r="J300" s="10"/>
    </row>
    <row r="301" spans="1:10" x14ac:dyDescent="0.25">
      <c r="A301" s="11"/>
      <c r="B301" s="10"/>
      <c r="C301" s="10"/>
      <c r="D301" s="10"/>
      <c r="E301" s="13"/>
      <c r="F301" s="16" t="str">
        <f>IF(OR($D301="",$E301=""),"",$D301*$E301)</f>
        <v/>
      </c>
      <c r="G301" s="10"/>
      <c r="H301" s="10"/>
      <c r="I301" s="10"/>
      <c r="J301" s="10"/>
    </row>
  </sheetData>
  <autoFilter ref="A1:J301"/>
  <dataValidations count="2">
    <dataValidation type="list" allowBlank="1" showErrorMessage="1" errorTitle="Action" error="Pick an action from the list." sqref="G10:G301">
      <formula1>"Return to supplier,Write-off,Transfer to branch,Sold at a discount"</formula1>
    </dataValidation>
    <dataValidation type="list" allowBlank="1" showErrorMessage="1" errorTitle="Action" error="Pick an action from the list." sqref="G2:G301">
      <formula1>"Return to supplier,Write-off,Transfer to branch,Sold at a discount"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28" style="1" customWidth="1"/>
    <col min="2" max="3" width="12" style="1" customWidth="1"/>
    <col min="4" max="5" width="16" style="1" customWidth="1"/>
  </cols>
  <sheetData>
    <row r="1" spans="1:1" x14ac:dyDescent="0.25">
      <c r="A1" s="18" t="s">
        <v>53</v>
      </c>
    </row>
    <row r="2" spans="1:2" x14ac:dyDescent="0.25">
      <c r="A2" s="19" t="s">
        <v>54</v>
      </c>
      <c r="B2" s="20">
        <f>TODAY()</f>
        <v>46315</v>
      </c>
    </row>
    <row r="4" spans="1:5" x14ac:dyDescent="0.25">
      <c r="A4" s="21" t="s">
        <v>12</v>
      </c>
      <c r="B4" s="21" t="s">
        <v>55</v>
      </c>
      <c r="C4" s="21" t="s">
        <v>56</v>
      </c>
      <c r="D4" s="21" t="s">
        <v>35</v>
      </c>
      <c r="E4" s="21" t="s">
        <v>57</v>
      </c>
    </row>
    <row r="5" spans="1:5" x14ac:dyDescent="0.25">
      <c r="A5" s="22" t="s">
        <v>58</v>
      </c>
      <c r="B5" s="22">
        <f>COUNTIF(Batches!$J$2:$J$501,$A5)</f>
        <v>1</v>
      </c>
      <c r="C5" s="23">
        <f>SUMIFS(Batches!$E$2:$E$501,Batches!$J$2:$J$501,$A5)</f>
        <v>8</v>
      </c>
      <c r="D5" s="24">
        <f>SUMIFS(Batches!$K$2:$K$501,Batches!$J$2:$J$501,$A5)</f>
        <v>6.8</v>
      </c>
      <c r="E5" s="25">
        <f>IF($D$9=0,"",D5/$D$9)</f>
        <v>0.05143721633888049</v>
      </c>
    </row>
    <row r="6" spans="1:5" x14ac:dyDescent="0.25">
      <c r="A6" s="22" t="s">
        <v>59</v>
      </c>
      <c r="B6" s="22">
        <f>COUNTIF(Batches!$J$2:$J$501,$A6)</f>
        <v>1</v>
      </c>
      <c r="C6" s="23">
        <f>SUMIFS(Batches!$E$2:$E$501,Batches!$J$2:$J$501,$A6)</f>
        <v>10</v>
      </c>
      <c r="D6" s="24">
        <f>SUMIFS(Batches!$K$2:$K$501,Batches!$J$2:$J$501,$A6)</f>
        <v>24</v>
      </c>
      <c r="E6" s="25">
        <f>IF($D$9=0,"",D6/$D$9)</f>
        <v>0.18154311649016644</v>
      </c>
    </row>
    <row r="7" spans="1:5" x14ac:dyDescent="0.25">
      <c r="A7" s="22" t="s">
        <v>60</v>
      </c>
      <c r="B7" s="22">
        <f>COUNTIF(Batches!$J$2:$J$501,$A7)</f>
        <v>1</v>
      </c>
      <c r="C7" s="23">
        <f>SUMIFS(Batches!$E$2:$E$501,Batches!$J$2:$J$501,$A7)</f>
        <v>24</v>
      </c>
      <c r="D7" s="24">
        <f>SUMIFS(Batches!$K$2:$K$501,Batches!$J$2:$J$501,$A7)</f>
        <v>20.4</v>
      </c>
      <c r="E7" s="25">
        <f>IF($D$9=0,"",D7/$D$9)</f>
        <v>0.15431164901664146</v>
      </c>
    </row>
    <row r="8" spans="1:5" x14ac:dyDescent="0.25">
      <c r="A8" s="22" t="s">
        <v>61</v>
      </c>
      <c r="B8" s="22">
        <f>COUNTIF(Batches!$J$2:$J$501,$A8)</f>
        <v>2</v>
      </c>
      <c r="C8" s="23">
        <f>SUMIFS(Batches!$E$2:$E$501,Batches!$J$2:$J$501,$A8)</f>
        <v>90</v>
      </c>
      <c r="D8" s="24">
        <f>SUMIFS(Batches!$K$2:$K$501,Batches!$J$2:$J$501,$A8)</f>
        <v>81</v>
      </c>
      <c r="E8" s="25">
        <f>IF($D$9=0,"",D8/$D$9)</f>
        <v>0.6127080181543118</v>
      </c>
    </row>
    <row r="9" spans="1:5" x14ac:dyDescent="0.25">
      <c r="A9" s="26" t="s">
        <v>62</v>
      </c>
      <c r="B9" s="26">
        <f>SUM(B5:B8)</f>
        <v>5</v>
      </c>
      <c r="C9" s="27">
        <f>SUM(C5:C8)</f>
        <v>132</v>
      </c>
      <c r="D9" s="28">
        <f>SUM(D5:D8)</f>
        <v>132.2</v>
      </c>
      <c r="E9" s="29">
        <f>IF($D$9=0,"",SUM(E5:E8))</f>
        <v>1</v>
      </c>
    </row>
    <row r="10" spans="1:5" x14ac:dyDescent="0.25">
      <c r="A10" s="1"/>
      <c r="B10" s="1"/>
      <c r="C10" s="30"/>
      <c r="D10" s="31"/>
      <c r="E10" s="32"/>
    </row>
    <row r="11" ht="28" customHeight="1" spans="1:5" x14ac:dyDescent="0.25">
      <c r="A11" s="33" t="s">
        <v>63</v>
      </c>
      <c r="B11" s="1"/>
      <c r="C11" s="30"/>
      <c r="D11" s="31">
        <f>D5+D6+D7</f>
        <v>51.2</v>
      </c>
      <c r="E11" s="32"/>
    </row>
    <row r="12" spans="1:5" x14ac:dyDescent="0.25">
      <c r="A12" s="1" t="s">
        <v>64</v>
      </c>
      <c r="B12" s="1"/>
      <c r="C12" s="30"/>
      <c r="D12" s="31">
        <f>SUMIF('Returns log'!$G$2:$G$301,"Write-off",'Returns log'!$F$2:$F$301)</f>
        <v>6.8</v>
      </c>
      <c r="E12" s="32"/>
    </row>
    <row r="13" spans="1:5" x14ac:dyDescent="0.25">
      <c r="A13" s="1" t="s">
        <v>65</v>
      </c>
      <c r="B13" s="1"/>
      <c r="C13" s="30"/>
      <c r="D13" s="31">
        <f>SUMIF('Returns log'!$G$2:$G$301,"Return to supplier",'Returns log'!$F$2:$F$301)</f>
        <v>0</v>
      </c>
      <c r="E13" s="32"/>
    </row>
    <row r="14" ht="28" customHeight="1" spans="1:5" x14ac:dyDescent="0.25">
      <c r="A14" s="33" t="s">
        <v>66</v>
      </c>
      <c r="B14" s="34">
        <f>COUNTIF(Batches!$J$2:$J$501,"Check date")</f>
        <v>0</v>
      </c>
      <c r="C14" s="30"/>
      <c r="D14" s="31"/>
      <c r="E14" s="32"/>
    </row>
  </sheetData>
  <conditionalFormatting sqref="A5:A8">
    <cfRule type="expression" dxfId="4" priority="1">
      <formula>$A5="Expired"</formula>
    </cfRule>
    <cfRule type="expression" dxfId="5" priority="2">
      <formula>$A5="Critical"</formula>
    </cfRule>
    <cfRule type="expression" dxfId="6" priority="3">
      <formula>$A5="Near expiry"</formula>
    </cfRule>
    <cfRule type="expression" dxfId="7" priority="4">
      <formula>$A5="OK"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Batches</vt:lpstr>
      <vt:lpstr>Summary</vt:lpstr>
      <vt:lpstr>Returns log</vt:lpstr>
      <vt:lpstr>Settings</vt:lpstr>
    </vt:vector>
  </TitlesOfParts>
  <Company>Nonari (nonari.io)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Nonari</dc:creator>
  <dc:title>Pharmacy Expiry Tracker</dc:title>
  <dc:subject>Batch and expiry tracking template for pharmacies</dc:subject>
  <dc:description/>
  <cp:keywords/>
  <cp:category/>
  <cp:lastModifiedBy>Unknown</cp:lastModifiedBy>
  <dcterms:created xsi:type="dcterms:W3CDTF">2026-10-20T02:09:53Z</dcterms:created>
  <dcterms:modified xsi:type="dcterms:W3CDTF">2026-10-20T02:09:53Z</dcterms:modified>
</cp:coreProperties>
</file>